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ego\Desktop\I'M POSIBLE\"/>
    </mc:Choice>
  </mc:AlternateContent>
  <xr:revisionPtr revIDLastSave="0" documentId="8_{84C28130-F6D0-4C1D-BE1A-DD06BEA71227}" xr6:coauthVersionLast="45" xr6:coauthVersionMax="45" xr10:uidLastSave="{00000000-0000-0000-0000-000000000000}"/>
  <bookViews>
    <workbookView xWindow="-120" yWindow="-120" windowWidth="20730" windowHeight="11160" tabRatio="771" xr2:uid="{B262CF49-078C-44CC-97AB-255F428E1601}"/>
  </bookViews>
  <sheets>
    <sheet name="BIENVENIDO" sheetId="6" r:id="rId1"/>
    <sheet name="INVERSIÓN INICIAL" sheetId="2" r:id="rId2"/>
    <sheet name="PRODUCTOS Y PRECIOS" sheetId="4" r:id="rId3"/>
    <sheet name="COSTOS" sheetId="3" r:id="rId4"/>
    <sheet name="PROYECCIÓN DE VENTAS" sheetId="7" r:id="rId5"/>
    <sheet name="GASTOS" sheetId="1" r:id="rId6"/>
    <sheet name="FLUJO DE EFECTIVO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2" i="5" l="1"/>
  <c r="E20" i="2"/>
  <c r="F12" i="4" l="1"/>
  <c r="F13" i="4"/>
  <c r="G13" i="4"/>
  <c r="H13" i="4" s="1"/>
  <c r="F14" i="4"/>
  <c r="G14" i="4"/>
  <c r="H14" i="4" s="1"/>
  <c r="F15" i="4"/>
  <c r="G15" i="4"/>
  <c r="H15" i="4" s="1"/>
  <c r="F16" i="4"/>
  <c r="G16" i="4"/>
  <c r="H16" i="4" s="1"/>
  <c r="F17" i="4"/>
  <c r="G17" i="4"/>
  <c r="H17" i="4" s="1"/>
  <c r="F18" i="4"/>
  <c r="G18" i="4"/>
  <c r="H18" i="4" s="1"/>
  <c r="F19" i="4"/>
  <c r="G19" i="4"/>
  <c r="H19" i="4" s="1"/>
  <c r="F20" i="4"/>
  <c r="G20" i="4"/>
  <c r="H20" i="4" s="1"/>
  <c r="G18" i="3"/>
  <c r="I18" i="3"/>
  <c r="G19" i="3"/>
  <c r="I19" i="3"/>
  <c r="G20" i="3"/>
  <c r="I20" i="3"/>
  <c r="G21" i="3"/>
  <c r="I21" i="3"/>
  <c r="G22" i="3"/>
  <c r="I22" i="3"/>
  <c r="G23" i="3"/>
  <c r="I23" i="3"/>
  <c r="G24" i="3"/>
  <c r="I24" i="3"/>
  <c r="G25" i="3"/>
  <c r="I25" i="3"/>
  <c r="G26" i="3"/>
  <c r="I26" i="3"/>
  <c r="G27" i="3"/>
  <c r="I27" i="3"/>
  <c r="G28" i="3"/>
  <c r="I28" i="3"/>
  <c r="G29" i="3"/>
  <c r="I29" i="3"/>
  <c r="G30" i="3"/>
  <c r="I30" i="3"/>
  <c r="G31" i="3"/>
  <c r="I31" i="3"/>
  <c r="G32" i="3"/>
  <c r="I32" i="3"/>
  <c r="G33" i="3"/>
  <c r="I33" i="3"/>
  <c r="G34" i="3"/>
  <c r="I34" i="3"/>
  <c r="G35" i="3"/>
  <c r="I35" i="3"/>
  <c r="G36" i="3"/>
  <c r="I36" i="3"/>
  <c r="G37" i="3"/>
  <c r="I37" i="3"/>
  <c r="G38" i="3"/>
  <c r="I38" i="3"/>
  <c r="G39" i="3"/>
  <c r="I39" i="3"/>
  <c r="G40" i="3"/>
  <c r="I40" i="3"/>
  <c r="G41" i="3"/>
  <c r="I41" i="3"/>
  <c r="G42" i="3"/>
  <c r="I42" i="3"/>
  <c r="G43" i="3"/>
  <c r="I43" i="3"/>
  <c r="G44" i="3"/>
  <c r="I44" i="3"/>
  <c r="G45" i="3"/>
  <c r="I45" i="3"/>
  <c r="G46" i="3"/>
  <c r="I46" i="3"/>
  <c r="G47" i="3"/>
  <c r="I47" i="3"/>
  <c r="G48" i="3"/>
  <c r="I48" i="3"/>
  <c r="G49" i="3"/>
  <c r="I49" i="3"/>
  <c r="G50" i="3"/>
  <c r="I50" i="3"/>
  <c r="G51" i="3"/>
  <c r="I51" i="3"/>
  <c r="G52" i="3"/>
  <c r="I52" i="3"/>
  <c r="G53" i="3"/>
  <c r="I53" i="3"/>
  <c r="G54" i="3"/>
  <c r="I54" i="3"/>
  <c r="G55" i="3"/>
  <c r="I55" i="3"/>
  <c r="G56" i="3"/>
  <c r="I56" i="3"/>
  <c r="G57" i="3"/>
  <c r="I57" i="3"/>
  <c r="G58" i="3"/>
  <c r="I58" i="3"/>
  <c r="G59" i="3"/>
  <c r="I59" i="3"/>
  <c r="G60" i="3"/>
  <c r="I60" i="3"/>
  <c r="G61" i="3"/>
  <c r="I61" i="3"/>
  <c r="G62" i="3"/>
  <c r="I62" i="3"/>
  <c r="G63" i="3"/>
  <c r="I63" i="3"/>
  <c r="G64" i="3"/>
  <c r="I64" i="3"/>
  <c r="G65" i="3"/>
  <c r="I65" i="3"/>
  <c r="G66" i="3"/>
  <c r="I66" i="3"/>
  <c r="G67" i="3"/>
  <c r="I67" i="3"/>
  <c r="G68" i="3"/>
  <c r="I68" i="3"/>
  <c r="G69" i="3"/>
  <c r="I69" i="3"/>
  <c r="G70" i="3"/>
  <c r="I70" i="3"/>
  <c r="G71" i="3"/>
  <c r="I71" i="3"/>
  <c r="G72" i="3"/>
  <c r="I72" i="3"/>
  <c r="G73" i="3"/>
  <c r="I73" i="3"/>
  <c r="G74" i="3"/>
  <c r="I74" i="3"/>
  <c r="G75" i="3"/>
  <c r="I75" i="3"/>
  <c r="G76" i="3"/>
  <c r="I76" i="3"/>
  <c r="G77" i="3"/>
  <c r="I77" i="3"/>
  <c r="G78" i="3"/>
  <c r="I78" i="3"/>
  <c r="G79" i="3"/>
  <c r="I79" i="3"/>
  <c r="G80" i="3"/>
  <c r="I80" i="3"/>
  <c r="G81" i="3"/>
  <c r="I81" i="3"/>
  <c r="G82" i="3"/>
  <c r="I82" i="3"/>
  <c r="G83" i="3"/>
  <c r="I83" i="3"/>
  <c r="G84" i="3"/>
  <c r="I84" i="3"/>
  <c r="G85" i="3"/>
  <c r="I85" i="3"/>
  <c r="G86" i="3"/>
  <c r="I86" i="3"/>
  <c r="G87" i="3"/>
  <c r="I87" i="3"/>
  <c r="G88" i="3"/>
  <c r="I88" i="3"/>
  <c r="G89" i="3"/>
  <c r="I89" i="3"/>
  <c r="G90" i="3"/>
  <c r="I90" i="3"/>
  <c r="G91" i="3"/>
  <c r="I91" i="3"/>
  <c r="G92" i="3"/>
  <c r="I92" i="3"/>
  <c r="G93" i="3"/>
  <c r="I93" i="3"/>
  <c r="G94" i="3"/>
  <c r="I94" i="3"/>
  <c r="G95" i="3"/>
  <c r="I95" i="3"/>
  <c r="G96" i="3"/>
  <c r="I96" i="3"/>
  <c r="G97" i="3"/>
  <c r="I97" i="3"/>
  <c r="G98" i="3"/>
  <c r="I98" i="3"/>
  <c r="G99" i="3"/>
  <c r="I99" i="3"/>
  <c r="G100" i="3"/>
  <c r="I100" i="3"/>
  <c r="G101" i="3"/>
  <c r="I101" i="3"/>
  <c r="G102" i="3"/>
  <c r="I102" i="3"/>
  <c r="G103" i="3"/>
  <c r="I103" i="3"/>
  <c r="G104" i="3"/>
  <c r="I104" i="3"/>
  <c r="G105" i="3"/>
  <c r="I105" i="3"/>
  <c r="G106" i="3"/>
  <c r="I106" i="3"/>
  <c r="G107" i="3"/>
  <c r="I107" i="3"/>
  <c r="G108" i="3"/>
  <c r="I108" i="3"/>
  <c r="G109" i="3"/>
  <c r="I109" i="3"/>
  <c r="G110" i="3"/>
  <c r="I110" i="3"/>
  <c r="G111" i="3"/>
  <c r="I111" i="3"/>
  <c r="G112" i="3"/>
  <c r="I112" i="3"/>
  <c r="G113" i="3"/>
  <c r="I113" i="3"/>
  <c r="G114" i="3"/>
  <c r="I114" i="3"/>
  <c r="G115" i="3"/>
  <c r="I115" i="3"/>
  <c r="G116" i="3"/>
  <c r="I116" i="3"/>
  <c r="G117" i="3"/>
  <c r="I117" i="3"/>
  <c r="G118" i="3"/>
  <c r="I118" i="3"/>
  <c r="G119" i="3"/>
  <c r="I119" i="3"/>
  <c r="G120" i="3"/>
  <c r="I120" i="3"/>
  <c r="G121" i="3"/>
  <c r="I121" i="3"/>
  <c r="G122" i="3"/>
  <c r="I122" i="3"/>
  <c r="G123" i="3"/>
  <c r="I123" i="3"/>
  <c r="G124" i="3"/>
  <c r="I124" i="3"/>
  <c r="G125" i="3"/>
  <c r="I125" i="3"/>
  <c r="G126" i="3"/>
  <c r="I126" i="3"/>
  <c r="G127" i="3"/>
  <c r="I127" i="3"/>
  <c r="G128" i="3"/>
  <c r="I128" i="3"/>
  <c r="G129" i="3"/>
  <c r="I129" i="3"/>
  <c r="G130" i="3"/>
  <c r="I130" i="3"/>
  <c r="G131" i="3"/>
  <c r="I131" i="3"/>
  <c r="G132" i="3"/>
  <c r="I132" i="3"/>
  <c r="G133" i="3"/>
  <c r="I133" i="3"/>
  <c r="G134" i="3"/>
  <c r="I134" i="3"/>
  <c r="G135" i="3"/>
  <c r="I135" i="3"/>
  <c r="G136" i="3"/>
  <c r="I136" i="3"/>
  <c r="G137" i="3"/>
  <c r="I137" i="3"/>
  <c r="G138" i="3"/>
  <c r="I138" i="3"/>
  <c r="G139" i="3"/>
  <c r="I139" i="3"/>
  <c r="G140" i="3"/>
  <c r="I140" i="3"/>
  <c r="G141" i="3"/>
  <c r="I141" i="3"/>
  <c r="G142" i="3"/>
  <c r="I142" i="3"/>
  <c r="G143" i="3"/>
  <c r="I143" i="3"/>
  <c r="G144" i="3"/>
  <c r="I144" i="3"/>
  <c r="G145" i="3"/>
  <c r="I145" i="3"/>
  <c r="G146" i="3"/>
  <c r="I146" i="3"/>
  <c r="G147" i="3"/>
  <c r="I147" i="3"/>
  <c r="G148" i="3"/>
  <c r="I148" i="3"/>
  <c r="G149" i="3"/>
  <c r="I149" i="3"/>
  <c r="G150" i="3"/>
  <c r="I150" i="3"/>
  <c r="G151" i="3"/>
  <c r="I151" i="3"/>
  <c r="G152" i="3"/>
  <c r="I152" i="3"/>
  <c r="G153" i="3"/>
  <c r="I153" i="3"/>
  <c r="G154" i="3"/>
  <c r="I154" i="3"/>
  <c r="G155" i="3"/>
  <c r="I155" i="3"/>
  <c r="G156" i="3"/>
  <c r="I156" i="3"/>
  <c r="G157" i="3"/>
  <c r="I157" i="3"/>
  <c r="G158" i="3"/>
  <c r="I158" i="3"/>
  <c r="G159" i="3"/>
  <c r="I159" i="3"/>
  <c r="G160" i="3"/>
  <c r="I160" i="3"/>
  <c r="G161" i="3"/>
  <c r="I161" i="3"/>
  <c r="G162" i="3"/>
  <c r="I162" i="3"/>
  <c r="G163" i="3"/>
  <c r="I163" i="3"/>
  <c r="G164" i="3"/>
  <c r="I164" i="3"/>
  <c r="G165" i="3"/>
  <c r="I165" i="3"/>
  <c r="G166" i="3"/>
  <c r="I166" i="3"/>
  <c r="G167" i="3"/>
  <c r="I167" i="3"/>
  <c r="G168" i="3"/>
  <c r="I168" i="3"/>
  <c r="G169" i="3"/>
  <c r="I169" i="3"/>
  <c r="G170" i="3"/>
  <c r="I170" i="3"/>
  <c r="G171" i="3"/>
  <c r="I171" i="3"/>
  <c r="G172" i="3"/>
  <c r="I172" i="3"/>
  <c r="G173" i="3"/>
  <c r="I173" i="3"/>
  <c r="G174" i="3"/>
  <c r="I174" i="3"/>
  <c r="G175" i="3"/>
  <c r="I175" i="3"/>
  <c r="G176" i="3"/>
  <c r="I176" i="3"/>
  <c r="G177" i="3"/>
  <c r="I177" i="3"/>
  <c r="G178" i="3"/>
  <c r="I178" i="3"/>
  <c r="G179" i="3"/>
  <c r="I179" i="3"/>
  <c r="G180" i="3"/>
  <c r="I180" i="3"/>
  <c r="G181" i="3"/>
  <c r="I181" i="3"/>
  <c r="G182" i="3"/>
  <c r="I182" i="3"/>
  <c r="G183" i="3"/>
  <c r="I183" i="3"/>
  <c r="G184" i="3"/>
  <c r="I184" i="3"/>
  <c r="G185" i="3"/>
  <c r="I185" i="3"/>
  <c r="G186" i="3"/>
  <c r="I186" i="3"/>
  <c r="G187" i="3"/>
  <c r="I187" i="3"/>
  <c r="G188" i="3"/>
  <c r="I188" i="3"/>
  <c r="G189" i="3"/>
  <c r="I189" i="3"/>
  <c r="G190" i="3"/>
  <c r="I190" i="3"/>
  <c r="G191" i="3"/>
  <c r="I191" i="3"/>
  <c r="G192" i="3"/>
  <c r="I192" i="3"/>
  <c r="G193" i="3"/>
  <c r="I193" i="3"/>
  <c r="G194" i="3"/>
  <c r="I194" i="3"/>
  <c r="G195" i="3"/>
  <c r="I195" i="3"/>
  <c r="G196" i="3"/>
  <c r="I196" i="3"/>
  <c r="G197" i="3"/>
  <c r="I197" i="3"/>
  <c r="G198" i="3"/>
  <c r="I198" i="3"/>
  <c r="G199" i="3"/>
  <c r="I199" i="3"/>
  <c r="G200" i="3"/>
  <c r="I200" i="3"/>
  <c r="G201" i="3"/>
  <c r="I201" i="3"/>
  <c r="G202" i="3"/>
  <c r="I202" i="3"/>
  <c r="G203" i="3"/>
  <c r="I203" i="3"/>
  <c r="G204" i="3"/>
  <c r="I204" i="3"/>
  <c r="G205" i="3"/>
  <c r="I205" i="3"/>
  <c r="G206" i="3"/>
  <c r="I206" i="3"/>
  <c r="G207" i="3"/>
  <c r="I207" i="3"/>
  <c r="G208" i="3"/>
  <c r="I208" i="3"/>
  <c r="G209" i="3"/>
  <c r="I209" i="3"/>
  <c r="G210" i="3"/>
  <c r="I210" i="3"/>
  <c r="G211" i="3"/>
  <c r="I211" i="3"/>
  <c r="G212" i="3"/>
  <c r="I212" i="3"/>
  <c r="G213" i="3"/>
  <c r="I213" i="3"/>
  <c r="G214" i="3"/>
  <c r="I214" i="3"/>
  <c r="G215" i="3"/>
  <c r="I215" i="3"/>
  <c r="G216" i="3"/>
  <c r="I216" i="3"/>
  <c r="G217" i="3"/>
  <c r="I217" i="3"/>
  <c r="G218" i="3"/>
  <c r="I218" i="3"/>
  <c r="G219" i="3"/>
  <c r="I219" i="3"/>
  <c r="G220" i="3"/>
  <c r="I220" i="3"/>
  <c r="G221" i="3"/>
  <c r="I221" i="3"/>
  <c r="G222" i="3"/>
  <c r="I222" i="3"/>
  <c r="G223" i="3"/>
  <c r="I223" i="3"/>
  <c r="G224" i="3"/>
  <c r="I224" i="3"/>
  <c r="G225" i="3"/>
  <c r="I225" i="3"/>
  <c r="G226" i="3"/>
  <c r="I226" i="3"/>
  <c r="G227" i="3"/>
  <c r="I227" i="3"/>
  <c r="G228" i="3"/>
  <c r="I228" i="3"/>
  <c r="G229" i="3"/>
  <c r="I229" i="3"/>
  <c r="G230" i="3"/>
  <c r="I230" i="3"/>
  <c r="G231" i="3"/>
  <c r="I231" i="3"/>
  <c r="G232" i="3"/>
  <c r="I232" i="3"/>
  <c r="G233" i="3"/>
  <c r="I233" i="3"/>
  <c r="G234" i="3"/>
  <c r="I234" i="3"/>
  <c r="G235" i="3"/>
  <c r="I235" i="3"/>
  <c r="G236" i="3"/>
  <c r="I236" i="3"/>
  <c r="G237" i="3"/>
  <c r="I237" i="3"/>
  <c r="G238" i="3"/>
  <c r="I238" i="3"/>
  <c r="G239" i="3"/>
  <c r="I239" i="3"/>
  <c r="G240" i="3"/>
  <c r="I240" i="3"/>
  <c r="G241" i="3"/>
  <c r="I241" i="3"/>
  <c r="G242" i="3"/>
  <c r="I242" i="3"/>
  <c r="G243" i="3"/>
  <c r="I243" i="3"/>
  <c r="G244" i="3"/>
  <c r="I244" i="3"/>
  <c r="G245" i="3"/>
  <c r="I245" i="3"/>
  <c r="G246" i="3"/>
  <c r="I246" i="3"/>
  <c r="G247" i="3"/>
  <c r="I247" i="3"/>
  <c r="G248" i="3"/>
  <c r="I248" i="3"/>
  <c r="G249" i="3"/>
  <c r="I249" i="3"/>
  <c r="G250" i="3"/>
  <c r="I250" i="3"/>
  <c r="G251" i="3"/>
  <c r="I251" i="3"/>
  <c r="G252" i="3"/>
  <c r="I252" i="3"/>
  <c r="G253" i="3"/>
  <c r="I253" i="3"/>
  <c r="G254" i="3"/>
  <c r="I254" i="3"/>
  <c r="G255" i="3"/>
  <c r="I255" i="3"/>
  <c r="G256" i="3"/>
  <c r="I256" i="3"/>
  <c r="G257" i="3"/>
  <c r="I257" i="3"/>
  <c r="G258" i="3"/>
  <c r="I258" i="3"/>
  <c r="G259" i="3"/>
  <c r="I259" i="3"/>
  <c r="G260" i="3"/>
  <c r="I260" i="3"/>
  <c r="G261" i="3"/>
  <c r="I261" i="3"/>
  <c r="G262" i="3"/>
  <c r="I262" i="3"/>
  <c r="G263" i="3"/>
  <c r="I263" i="3"/>
  <c r="G264" i="3"/>
  <c r="I264" i="3"/>
  <c r="G265" i="3"/>
  <c r="I265" i="3"/>
  <c r="G266" i="3"/>
  <c r="I266" i="3"/>
  <c r="G267" i="3"/>
  <c r="I267" i="3"/>
  <c r="G268" i="3"/>
  <c r="I268" i="3"/>
  <c r="G269" i="3"/>
  <c r="I269" i="3"/>
  <c r="G270" i="3"/>
  <c r="I270" i="3"/>
  <c r="G271" i="3"/>
  <c r="I271" i="3"/>
  <c r="I17" i="3"/>
  <c r="G17" i="3"/>
  <c r="O22" i="1" l="1"/>
  <c r="G12" i="4"/>
  <c r="H12" i="4" s="1"/>
  <c r="G11" i="4"/>
  <c r="B21" i="7"/>
  <c r="B20" i="7"/>
  <c r="B19" i="7"/>
  <c r="B18" i="7"/>
  <c r="B17" i="7"/>
  <c r="B16" i="7"/>
  <c r="B15" i="7"/>
  <c r="B14" i="7"/>
  <c r="B13" i="7"/>
  <c r="B12" i="7"/>
  <c r="F11" i="4"/>
  <c r="E32" i="2"/>
  <c r="E31" i="2"/>
  <c r="E30" i="2"/>
  <c r="E29" i="2"/>
  <c r="E28" i="2"/>
  <c r="E27" i="2"/>
  <c r="E26" i="2"/>
  <c r="E25" i="2"/>
  <c r="E24" i="2"/>
  <c r="E23" i="2"/>
  <c r="E22" i="2"/>
  <c r="E21" i="2"/>
  <c r="E19" i="2"/>
  <c r="E18" i="2"/>
  <c r="E17" i="2"/>
  <c r="E16" i="2"/>
  <c r="E15" i="2"/>
  <c r="E14" i="2"/>
  <c r="E13" i="2"/>
  <c r="C10" i="5" l="1"/>
  <c r="H11" i="4"/>
  <c r="E33" i="2"/>
  <c r="B27" i="7"/>
  <c r="B28" i="7"/>
  <c r="B29" i="7"/>
  <c r="B30" i="7"/>
  <c r="B31" i="7"/>
  <c r="B32" i="7"/>
  <c r="B33" i="7"/>
  <c r="B34" i="7"/>
  <c r="B35" i="7"/>
  <c r="B26" i="7"/>
  <c r="P25" i="7"/>
  <c r="Q25" i="7" s="1"/>
  <c r="D25" i="7"/>
  <c r="E25" i="7" s="1"/>
  <c r="F25" i="7" s="1"/>
  <c r="G25" i="7" s="1"/>
  <c r="H25" i="7" s="1"/>
  <c r="I25" i="7" s="1"/>
  <c r="J25" i="7" s="1"/>
  <c r="K25" i="7" s="1"/>
  <c r="L25" i="7" s="1"/>
  <c r="M25" i="7" s="1"/>
  <c r="N25" i="7" s="1"/>
  <c r="N22" i="7"/>
  <c r="M22" i="7"/>
  <c r="L22" i="7"/>
  <c r="K22" i="7"/>
  <c r="J22" i="7"/>
  <c r="I22" i="7"/>
  <c r="H22" i="7"/>
  <c r="G22" i="7"/>
  <c r="F22" i="7"/>
  <c r="E22" i="7"/>
  <c r="D22" i="7"/>
  <c r="C22" i="7"/>
  <c r="O21" i="7"/>
  <c r="P21" i="7" s="1"/>
  <c r="Q21" i="7" s="1"/>
  <c r="O20" i="7"/>
  <c r="P20" i="7" s="1"/>
  <c r="Q20" i="7" s="1"/>
  <c r="O19" i="7"/>
  <c r="P19" i="7" s="1"/>
  <c r="Q19" i="7" s="1"/>
  <c r="O18" i="7"/>
  <c r="P18" i="7" s="1"/>
  <c r="Q18" i="7" s="1"/>
  <c r="O17" i="7"/>
  <c r="P17" i="7" s="1"/>
  <c r="Q17" i="7" s="1"/>
  <c r="O16" i="7"/>
  <c r="P16" i="7" s="1"/>
  <c r="Q16" i="7" s="1"/>
  <c r="O15" i="7"/>
  <c r="P15" i="7" s="1"/>
  <c r="Q15" i="7" s="1"/>
  <c r="O14" i="7"/>
  <c r="P14" i="7" s="1"/>
  <c r="Q14" i="7" s="1"/>
  <c r="O13" i="7"/>
  <c r="P13" i="7" s="1"/>
  <c r="Q13" i="7" s="1"/>
  <c r="O12" i="7"/>
  <c r="P11" i="7"/>
  <c r="Q11" i="7" s="1"/>
  <c r="D11" i="7"/>
  <c r="E11" i="7" s="1"/>
  <c r="F11" i="7" s="1"/>
  <c r="G11" i="7" s="1"/>
  <c r="H11" i="7" s="1"/>
  <c r="I11" i="7" s="1"/>
  <c r="J11" i="7" s="1"/>
  <c r="K11" i="7" s="1"/>
  <c r="L11" i="7" s="1"/>
  <c r="M11" i="7" s="1"/>
  <c r="N11" i="7" s="1"/>
  <c r="D9" i="5"/>
  <c r="O37" i="1"/>
  <c r="P37" i="1" s="1"/>
  <c r="Q37" i="1" s="1"/>
  <c r="O36" i="1"/>
  <c r="P36" i="1" s="1"/>
  <c r="Q36" i="1" s="1"/>
  <c r="O35" i="1"/>
  <c r="P35" i="1" s="1"/>
  <c r="Q35" i="1" s="1"/>
  <c r="O34" i="1"/>
  <c r="P34" i="1" s="1"/>
  <c r="Q34" i="1" s="1"/>
  <c r="O33" i="1"/>
  <c r="P33" i="1" s="1"/>
  <c r="Q33" i="1" s="1"/>
  <c r="O32" i="1"/>
  <c r="P32" i="1" s="1"/>
  <c r="Q32" i="1" s="1"/>
  <c r="O31" i="1"/>
  <c r="P31" i="1" s="1"/>
  <c r="Q31" i="1" s="1"/>
  <c r="O30" i="1"/>
  <c r="P30" i="1" s="1"/>
  <c r="Q30" i="1" s="1"/>
  <c r="O29" i="1"/>
  <c r="P29" i="1" s="1"/>
  <c r="Q29" i="1" s="1"/>
  <c r="O28" i="1"/>
  <c r="P28" i="1" s="1"/>
  <c r="Q28" i="1" s="1"/>
  <c r="O27" i="1"/>
  <c r="P27" i="1" s="1"/>
  <c r="Q27" i="1" s="1"/>
  <c r="O26" i="1"/>
  <c r="P26" i="1" s="1"/>
  <c r="Q26" i="1" s="1"/>
  <c r="O25" i="1"/>
  <c r="P25" i="1" s="1"/>
  <c r="Q25" i="1" s="1"/>
  <c r="O24" i="1"/>
  <c r="P24" i="1" s="1"/>
  <c r="Q24" i="1" s="1"/>
  <c r="O23" i="1"/>
  <c r="P23" i="1" s="1"/>
  <c r="Q23" i="1" s="1"/>
  <c r="P22" i="1"/>
  <c r="Q22" i="1" s="1"/>
  <c r="O21" i="1"/>
  <c r="P21" i="1" s="1"/>
  <c r="Q21" i="1" s="1"/>
  <c r="O20" i="1"/>
  <c r="P20" i="1" s="1"/>
  <c r="Q20" i="1" s="1"/>
  <c r="O19" i="1"/>
  <c r="P19" i="1" s="1"/>
  <c r="Q19" i="1" s="1"/>
  <c r="O18" i="1"/>
  <c r="P18" i="1" s="1"/>
  <c r="Q18" i="1" s="1"/>
  <c r="O17" i="1"/>
  <c r="P17" i="1" s="1"/>
  <c r="Q17" i="1" s="1"/>
  <c r="O16" i="1"/>
  <c r="P16" i="1" s="1"/>
  <c r="Q16" i="1" s="1"/>
  <c r="O15" i="1"/>
  <c r="P15" i="1" s="1"/>
  <c r="Q15" i="1" s="1"/>
  <c r="O14" i="1"/>
  <c r="P14" i="1" s="1"/>
  <c r="Q14" i="1" s="1"/>
  <c r="O13" i="1"/>
  <c r="P13" i="1" s="1"/>
  <c r="Q13" i="1" s="1"/>
  <c r="O12" i="1"/>
  <c r="P12" i="1" s="1"/>
  <c r="Q12" i="1" s="1"/>
  <c r="N38" i="1"/>
  <c r="M38" i="1"/>
  <c r="L38" i="1"/>
  <c r="K38" i="1"/>
  <c r="J38" i="1"/>
  <c r="I38" i="1"/>
  <c r="H38" i="1"/>
  <c r="G38" i="1"/>
  <c r="F38" i="1"/>
  <c r="E38" i="1"/>
  <c r="D38" i="1"/>
  <c r="C38" i="1"/>
  <c r="D11" i="1"/>
  <c r="E11" i="1" s="1"/>
  <c r="F11" i="1" s="1"/>
  <c r="G11" i="1" s="1"/>
  <c r="H11" i="1" s="1"/>
  <c r="I11" i="1" s="1"/>
  <c r="J11" i="1" s="1"/>
  <c r="K11" i="1" s="1"/>
  <c r="L11" i="1" s="1"/>
  <c r="M11" i="1" s="1"/>
  <c r="N11" i="1" s="1"/>
  <c r="Q11" i="1"/>
  <c r="P11" i="1"/>
  <c r="P35" i="7" l="1"/>
  <c r="N35" i="7"/>
  <c r="L35" i="7"/>
  <c r="J35" i="7"/>
  <c r="H35" i="7"/>
  <c r="F35" i="7"/>
  <c r="D35" i="7"/>
  <c r="Q35" i="7"/>
  <c r="O35" i="7"/>
  <c r="M35" i="7"/>
  <c r="K35" i="7"/>
  <c r="I35" i="7"/>
  <c r="G35" i="7"/>
  <c r="E35" i="7"/>
  <c r="C35" i="7"/>
  <c r="P33" i="7"/>
  <c r="N33" i="7"/>
  <c r="L33" i="7"/>
  <c r="J33" i="7"/>
  <c r="H33" i="7"/>
  <c r="F33" i="7"/>
  <c r="D33" i="7"/>
  <c r="Q33" i="7"/>
  <c r="O33" i="7"/>
  <c r="M33" i="7"/>
  <c r="K33" i="7"/>
  <c r="I33" i="7"/>
  <c r="G33" i="7"/>
  <c r="E33" i="7"/>
  <c r="C33" i="7"/>
  <c r="P31" i="7"/>
  <c r="N31" i="7"/>
  <c r="L31" i="7"/>
  <c r="J31" i="7"/>
  <c r="H31" i="7"/>
  <c r="F31" i="7"/>
  <c r="D31" i="7"/>
  <c r="Q31" i="7"/>
  <c r="O31" i="7"/>
  <c r="M31" i="7"/>
  <c r="K31" i="7"/>
  <c r="I31" i="7"/>
  <c r="G31" i="7"/>
  <c r="E31" i="7"/>
  <c r="C31" i="7"/>
  <c r="P29" i="7"/>
  <c r="N29" i="7"/>
  <c r="L29" i="7"/>
  <c r="J29" i="7"/>
  <c r="H29" i="7"/>
  <c r="F29" i="7"/>
  <c r="D29" i="7"/>
  <c r="Q29" i="7"/>
  <c r="O29" i="7"/>
  <c r="M29" i="7"/>
  <c r="K29" i="7"/>
  <c r="I29" i="7"/>
  <c r="G29" i="7"/>
  <c r="E29" i="7"/>
  <c r="C29" i="7"/>
  <c r="E9" i="5"/>
  <c r="E10" i="5" s="1"/>
  <c r="D10" i="5"/>
  <c r="P34" i="7"/>
  <c r="O34" i="7"/>
  <c r="N34" i="7"/>
  <c r="L34" i="7"/>
  <c r="J34" i="7"/>
  <c r="H34" i="7"/>
  <c r="F34" i="7"/>
  <c r="D34" i="7"/>
  <c r="Q34" i="7"/>
  <c r="M34" i="7"/>
  <c r="K34" i="7"/>
  <c r="I34" i="7"/>
  <c r="G34" i="7"/>
  <c r="E34" i="7"/>
  <c r="C34" i="7"/>
  <c r="P32" i="7"/>
  <c r="O32" i="7"/>
  <c r="N32" i="7"/>
  <c r="L32" i="7"/>
  <c r="J32" i="7"/>
  <c r="H32" i="7"/>
  <c r="F32" i="7"/>
  <c r="D32" i="7"/>
  <c r="Q32" i="7"/>
  <c r="M32" i="7"/>
  <c r="K32" i="7"/>
  <c r="I32" i="7"/>
  <c r="G32" i="7"/>
  <c r="E32" i="7"/>
  <c r="C32" i="7"/>
  <c r="P30" i="7"/>
  <c r="O30" i="7"/>
  <c r="N30" i="7"/>
  <c r="L30" i="7"/>
  <c r="J30" i="7"/>
  <c r="H30" i="7"/>
  <c r="F30" i="7"/>
  <c r="D30" i="7"/>
  <c r="Q30" i="7"/>
  <c r="M30" i="7"/>
  <c r="K30" i="7"/>
  <c r="I30" i="7"/>
  <c r="G30" i="7"/>
  <c r="E30" i="7"/>
  <c r="C30" i="7"/>
  <c r="C12" i="5"/>
  <c r="P12" i="7"/>
  <c r="P22" i="7" s="1"/>
  <c r="Q27" i="7"/>
  <c r="N27" i="7"/>
  <c r="L27" i="7"/>
  <c r="J27" i="7"/>
  <c r="H27" i="7"/>
  <c r="F27" i="7"/>
  <c r="D27" i="7"/>
  <c r="P27" i="7"/>
  <c r="M27" i="7"/>
  <c r="K27" i="7"/>
  <c r="I27" i="7"/>
  <c r="G27" i="7"/>
  <c r="E27" i="7"/>
  <c r="C27" i="7"/>
  <c r="N26" i="7"/>
  <c r="L26" i="7"/>
  <c r="J26" i="7"/>
  <c r="H26" i="7"/>
  <c r="F26" i="7"/>
  <c r="D26" i="7"/>
  <c r="M26" i="7"/>
  <c r="K26" i="7"/>
  <c r="I26" i="7"/>
  <c r="G26" i="7"/>
  <c r="E26" i="7"/>
  <c r="C26" i="7"/>
  <c r="Q28" i="7"/>
  <c r="N28" i="7"/>
  <c r="L28" i="7"/>
  <c r="J28" i="7"/>
  <c r="H28" i="7"/>
  <c r="F28" i="7"/>
  <c r="D28" i="7"/>
  <c r="P28" i="7"/>
  <c r="M28" i="7"/>
  <c r="K28" i="7"/>
  <c r="I28" i="7"/>
  <c r="G28" i="7"/>
  <c r="E28" i="7"/>
  <c r="C28" i="7"/>
  <c r="O38" i="1"/>
  <c r="C13" i="5" s="1"/>
  <c r="O22" i="7"/>
  <c r="P38" i="1"/>
  <c r="D13" i="5" s="1"/>
  <c r="Q38" i="1"/>
  <c r="E13" i="5" s="1"/>
  <c r="P26" i="7" l="1"/>
  <c r="O28" i="7"/>
  <c r="O27" i="7"/>
  <c r="O26" i="7"/>
  <c r="P36" i="7"/>
  <c r="D11" i="5" s="1"/>
  <c r="E36" i="7"/>
  <c r="I36" i="7"/>
  <c r="M36" i="7"/>
  <c r="D36" i="7"/>
  <c r="H36" i="7"/>
  <c r="L36" i="7"/>
  <c r="C36" i="7"/>
  <c r="G36" i="7"/>
  <c r="K36" i="7"/>
  <c r="F36" i="7"/>
  <c r="J36" i="7"/>
  <c r="N36" i="7"/>
  <c r="Q12" i="7"/>
  <c r="Q26" i="7" s="1"/>
  <c r="Q36" i="7" s="1"/>
  <c r="E11" i="5" s="1"/>
  <c r="D12" i="5"/>
  <c r="D14" i="5" l="1"/>
  <c r="O36" i="7"/>
  <c r="C11" i="5" s="1"/>
  <c r="C20" i="5" s="1"/>
  <c r="E12" i="5"/>
  <c r="E14" i="5" s="1"/>
  <c r="Q22" i="7"/>
  <c r="C14" i="5" l="1"/>
  <c r="C19" i="5" s="1"/>
  <c r="C18" i="5" l="1"/>
</calcChain>
</file>

<file path=xl/sharedStrings.xml><?xml version="1.0" encoding="utf-8"?>
<sst xmlns="http://schemas.openxmlformats.org/spreadsheetml/2006/main" count="88" uniqueCount="67">
  <si>
    <t>CONCEPTO</t>
  </si>
  <si>
    <t>GASTOS TOTALES</t>
  </si>
  <si>
    <t>INCREMENTO EN %</t>
  </si>
  <si>
    <t>VENTAS TOTALES</t>
  </si>
  <si>
    <t>COSTOS TOTALES</t>
  </si>
  <si>
    <t>FLUJO DE EFECTIVO Y EVALUACIÓN DE LA PROPUESTA</t>
  </si>
  <si>
    <t>UTILIDADES BRUTAS</t>
  </si>
  <si>
    <t>VAN</t>
  </si>
  <si>
    <t>TASA</t>
  </si>
  <si>
    <t>INVERSIÓN INICIAL</t>
  </si>
  <si>
    <t>LISTA DE GASTOS</t>
  </si>
  <si>
    <t>DESCRIPCIÓN DEL PRODUCTO / SERVICIO</t>
  </si>
  <si>
    <t>Total mensual por concepto en MXN</t>
  </si>
  <si>
    <t>UNIDADES TOTALES VENDIDAS</t>
  </si>
  <si>
    <t>Unidades Totales Vendidas por Mes en Piezas/Unidades</t>
  </si>
  <si>
    <t>PROYECCIÓN DE VENTAS</t>
  </si>
  <si>
    <t>CONCEPTO DE INVERSIÓN</t>
  </si>
  <si>
    <t>MES</t>
  </si>
  <si>
    <t>AÑO</t>
  </si>
  <si>
    <t>CANTIDAD</t>
  </si>
  <si>
    <t>COSTO UNITARIO</t>
  </si>
  <si>
    <t>SUBTOTAL</t>
  </si>
  <si>
    <t>LISTA DE CONCEPTOS DE INVERSIÓN</t>
  </si>
  <si>
    <t>SUBTOTAL DE INVERSIÓN</t>
  </si>
  <si>
    <t>UNIDAD DE MEDIDA</t>
  </si>
  <si>
    <t>PRECIO FINAL</t>
  </si>
  <si>
    <t>MARGEN DE UTILIDAD</t>
  </si>
  <si>
    <t>PRODUCTO (SKU)</t>
  </si>
  <si>
    <t>PRECIO PÚBLICO</t>
  </si>
  <si>
    <t>DESCUENTO MÁXIMO</t>
  </si>
  <si>
    <t>LISTA DE PRODUCTOS Y PRECIOS</t>
  </si>
  <si>
    <t>CONCEPTO DE COSTO</t>
  </si>
  <si>
    <t>COSTO DEL PAQUETE</t>
  </si>
  <si>
    <t>UNIDADES POR PAQUETE</t>
  </si>
  <si>
    <t>UNIDADES REQUERIDAS/UNIDAD</t>
  </si>
  <si>
    <t>PAQUETES DE INVERSIÓN INICIAL</t>
  </si>
  <si>
    <t>AÑO DE INVERSIÓN INICIAL</t>
  </si>
  <si>
    <t>MES DE INVERSIÓN INICIAL</t>
  </si>
  <si>
    <t>SUBTOTAL DE INVERSIÓN INCIAL</t>
  </si>
  <si>
    <t>RELACIÓN DE COSTOS</t>
  </si>
  <si>
    <t>TIR</t>
  </si>
  <si>
    <t>Índice</t>
  </si>
  <si>
    <t>Inversión Inicial</t>
  </si>
  <si>
    <t>Producto y Precios</t>
  </si>
  <si>
    <t>Costos</t>
  </si>
  <si>
    <t>Proyección de Ventas</t>
  </si>
  <si>
    <t>Gastos</t>
  </si>
  <si>
    <t>Flujo de Efectivo y Evaluación</t>
  </si>
  <si>
    <t>BIENVENIDOS</t>
  </si>
  <si>
    <t>Si tenen alguna duda posterior por favor consultenme por correo electrónico.</t>
  </si>
  <si>
    <t>ARTESANO 1</t>
  </si>
  <si>
    <t>ARTESANO 2</t>
  </si>
  <si>
    <t>RESPONSABLE DE LOGISTICA</t>
  </si>
  <si>
    <t>LUZ</t>
  </si>
  <si>
    <t>TELEFONIA</t>
  </si>
  <si>
    <t>INTERNET</t>
  </si>
  <si>
    <t>RENTA</t>
  </si>
  <si>
    <t>PAPELERIA</t>
  </si>
  <si>
    <t>AGUA</t>
  </si>
  <si>
    <t>OTROS</t>
  </si>
  <si>
    <t>PUBLICIDAD</t>
  </si>
  <si>
    <t>JOVEN EMPRENDEDOR FORESTAL 2020</t>
  </si>
  <si>
    <t>Felcidades a todos los semifinalistas de Joven Emprendedor Forestal 2020, espero que esta pequeña herramienta sea de utilidad para tener un primer acercamiento a los aspectos financieros de sus ideas y que las vayan moldeando como negocios rentables de alto impacto social.</t>
  </si>
  <si>
    <t>© 2020, Diego Ernesto Lira González
Se permite la reproducción total o parcial con fines de emprendimiento forestal.</t>
  </si>
  <si>
    <t>diegoe.lira@gmail.com</t>
  </si>
  <si>
    <t xml:space="preserve"> </t>
  </si>
  <si>
    <t>BENEFICIO / COSTO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</si>
</sst>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MES&quot;\ #0"/>
    <numFmt numFmtId="165" formatCode="&quot;AÑO&quot;\ #0"/>
    <numFmt numFmtId="166" formatCode="_-* #,##0_-;\-* #,##0_-;_-* &quot;-&quot;??_-;_-@_-"/>
    <numFmt numFmtId="167" formatCode="&quot;AÑO&quot;\ 0"/>
    <numFmt numFmtId="168" formatCode="&quot;MES&quot;\ 0"/>
    <numFmt numFmtId="169" formatCode="_-&quot;$&quot;* #,##0_-;\-&quot;$&quot;* #,##0_-;_-&quot;$&quot;* &quot;-&quot;??_-;_-@_-"/>
    <numFmt numFmtId="170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48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44" fontId="2" fillId="2" borderId="11" xfId="2" applyFont="1" applyFill="1" applyBorder="1"/>
    <xf numFmtId="44" fontId="4" fillId="3" borderId="8" xfId="2" applyFont="1" applyFill="1" applyBorder="1"/>
    <xf numFmtId="44" fontId="4" fillId="3" borderId="9" xfId="2" applyFont="1" applyFill="1" applyBorder="1"/>
    <xf numFmtId="44" fontId="4" fillId="3" borderId="10" xfId="2" applyFont="1" applyFill="1" applyBorder="1"/>
    <xf numFmtId="164" fontId="3" fillId="3" borderId="8" xfId="0" applyNumberFormat="1" applyFont="1" applyFill="1" applyBorder="1" applyAlignment="1">
      <alignment horizontal="center"/>
    </xf>
    <xf numFmtId="164" fontId="3" fillId="3" borderId="9" xfId="0" applyNumberFormat="1" applyFont="1" applyFill="1" applyBorder="1" applyAlignment="1">
      <alignment horizontal="center"/>
    </xf>
    <xf numFmtId="164" fontId="3" fillId="3" borderId="10" xfId="0" applyNumberFormat="1" applyFont="1" applyFill="1" applyBorder="1" applyAlignment="1">
      <alignment horizontal="center"/>
    </xf>
    <xf numFmtId="165" fontId="2" fillId="2" borderId="11" xfId="0" applyNumberFormat="1" applyFont="1" applyFill="1" applyBorder="1" applyAlignment="1">
      <alignment horizontal="center"/>
    </xf>
    <xf numFmtId="165" fontId="2" fillId="2" borderId="2" xfId="0" applyNumberFormat="1" applyFont="1" applyFill="1" applyBorder="1" applyAlignment="1">
      <alignment horizontal="center"/>
    </xf>
    <xf numFmtId="165" fontId="2" fillId="2" borderId="14" xfId="0" applyNumberFormat="1" applyFont="1" applyFill="1" applyBorder="1" applyAlignment="1">
      <alignment horizontal="center"/>
    </xf>
    <xf numFmtId="0" fontId="2" fillId="2" borderId="11" xfId="0" applyFont="1" applyFill="1" applyBorder="1"/>
    <xf numFmtId="0" fontId="0" fillId="4" borderId="0" xfId="0" applyFill="1"/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10" fontId="0" fillId="4" borderId="2" xfId="3" applyNumberFormat="1" applyFont="1" applyFill="1" applyBorder="1" applyAlignment="1">
      <alignment horizontal="center"/>
    </xf>
    <xf numFmtId="0" fontId="3" fillId="4" borderId="0" xfId="0" applyFont="1" applyFill="1"/>
    <xf numFmtId="0" fontId="0" fillId="4" borderId="12" xfId="0" applyFill="1" applyBorder="1"/>
    <xf numFmtId="0" fontId="0" fillId="4" borderId="13" xfId="0" applyFill="1" applyBorder="1"/>
    <xf numFmtId="0" fontId="0" fillId="4" borderId="20" xfId="0" applyFill="1" applyBorder="1"/>
    <xf numFmtId="0" fontId="0" fillId="4" borderId="0" xfId="0" applyFill="1" applyAlignment="1">
      <alignment horizontal="right"/>
    </xf>
    <xf numFmtId="0" fontId="6" fillId="4" borderId="0" xfId="0" applyFont="1" applyFill="1" applyAlignment="1">
      <alignment wrapText="1"/>
    </xf>
    <xf numFmtId="166" fontId="0" fillId="4" borderId="5" xfId="1" applyNumberFormat="1" applyFont="1" applyFill="1" applyBorder="1"/>
    <xf numFmtId="166" fontId="0" fillId="4" borderId="6" xfId="1" applyNumberFormat="1" applyFont="1" applyFill="1" applyBorder="1"/>
    <xf numFmtId="166" fontId="0" fillId="5" borderId="12" xfId="1" applyNumberFormat="1" applyFont="1" applyFill="1" applyBorder="1" applyAlignment="1">
      <alignment horizontal="center"/>
    </xf>
    <xf numFmtId="166" fontId="0" fillId="5" borderId="22" xfId="1" applyNumberFormat="1" applyFont="1" applyFill="1" applyBorder="1" applyAlignment="1">
      <alignment horizontal="center"/>
    </xf>
    <xf numFmtId="166" fontId="0" fillId="4" borderId="3" xfId="1" applyNumberFormat="1" applyFont="1" applyFill="1" applyBorder="1"/>
    <xf numFmtId="166" fontId="0" fillId="4" borderId="1" xfId="1" applyNumberFormat="1" applyFont="1" applyFill="1" applyBorder="1"/>
    <xf numFmtId="166" fontId="0" fillId="4" borderId="4" xfId="1" applyNumberFormat="1" applyFont="1" applyFill="1" applyBorder="1"/>
    <xf numFmtId="166" fontId="0" fillId="5" borderId="13" xfId="1" applyNumberFormat="1" applyFont="1" applyFill="1" applyBorder="1" applyAlignment="1">
      <alignment horizontal="center"/>
    </xf>
    <xf numFmtId="166" fontId="0" fillId="5" borderId="15" xfId="1" applyNumberFormat="1" applyFont="1" applyFill="1" applyBorder="1" applyAlignment="1">
      <alignment horizontal="center"/>
    </xf>
    <xf numFmtId="166" fontId="4" fillId="3" borderId="8" xfId="1" applyNumberFormat="1" applyFont="1" applyFill="1" applyBorder="1"/>
    <xf numFmtId="166" fontId="4" fillId="3" borderId="9" xfId="1" applyNumberFormat="1" applyFont="1" applyFill="1" applyBorder="1"/>
    <xf numFmtId="166" fontId="4" fillId="3" borderId="10" xfId="1" applyNumberFormat="1" applyFont="1" applyFill="1" applyBorder="1"/>
    <xf numFmtId="166" fontId="2" fillId="2" borderId="11" xfId="1" applyNumberFormat="1" applyFont="1" applyFill="1" applyBorder="1" applyAlignment="1">
      <alignment horizontal="center"/>
    </xf>
    <xf numFmtId="166" fontId="2" fillId="2" borderId="2" xfId="1" applyNumberFormat="1" applyFont="1" applyFill="1" applyBorder="1" applyAlignment="1">
      <alignment horizontal="center"/>
    </xf>
    <xf numFmtId="166" fontId="2" fillId="2" borderId="14" xfId="1" applyNumberFormat="1" applyFont="1" applyFill="1" applyBorder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2" fillId="2" borderId="26" xfId="0" applyFont="1" applyFill="1" applyBorder="1"/>
    <xf numFmtId="0" fontId="2" fillId="2" borderId="26" xfId="0" applyFont="1" applyFill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0" fontId="0" fillId="0" borderId="1" xfId="0" applyBorder="1"/>
    <xf numFmtId="0" fontId="0" fillId="0" borderId="28" xfId="0" applyBorder="1"/>
    <xf numFmtId="0" fontId="0" fillId="0" borderId="3" xfId="0" applyBorder="1"/>
    <xf numFmtId="0" fontId="0" fillId="0" borderId="31" xfId="0" applyBorder="1"/>
    <xf numFmtId="0" fontId="0" fillId="0" borderId="32" xfId="0" applyBorder="1"/>
    <xf numFmtId="44" fontId="0" fillId="5" borderId="1" xfId="2" applyFont="1" applyFill="1" applyBorder="1"/>
    <xf numFmtId="44" fontId="3" fillId="0" borderId="2" xfId="2" applyFont="1" applyBorder="1"/>
    <xf numFmtId="0" fontId="2" fillId="2" borderId="34" xfId="0" applyFont="1" applyFill="1" applyBorder="1" applyAlignment="1">
      <alignment horizontal="center"/>
    </xf>
    <xf numFmtId="44" fontId="0" fillId="5" borderId="22" xfId="2" applyFont="1" applyFill="1" applyBorder="1"/>
    <xf numFmtId="44" fontId="0" fillId="5" borderId="16" xfId="2" applyFont="1" applyFill="1" applyBorder="1"/>
    <xf numFmtId="44" fontId="0" fillId="5" borderId="17" xfId="2" applyFont="1" applyFill="1" applyBorder="1"/>
    <xf numFmtId="164" fontId="0" fillId="0" borderId="39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0" fillId="0" borderId="41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  <xf numFmtId="167" fontId="0" fillId="0" borderId="4" xfId="0" applyNumberFormat="1" applyBorder="1" applyAlignment="1">
      <alignment horizontal="center" vertical="center"/>
    </xf>
    <xf numFmtId="167" fontId="0" fillId="0" borderId="33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5" borderId="12" xfId="0" applyFill="1" applyBorder="1"/>
    <xf numFmtId="0" fontId="0" fillId="5" borderId="13" xfId="0" applyFill="1" applyBorder="1"/>
    <xf numFmtId="0" fontId="0" fillId="5" borderId="22" xfId="0" applyFill="1" applyBorder="1"/>
    <xf numFmtId="0" fontId="0" fillId="5" borderId="15" xfId="0" applyFill="1" applyBorder="1"/>
    <xf numFmtId="0" fontId="0" fillId="5" borderId="23" xfId="0" applyFill="1" applyBorder="1"/>
    <xf numFmtId="44" fontId="0" fillId="0" borderId="1" xfId="2" applyFont="1" applyBorder="1" applyAlignment="1">
      <alignment horizontal="center"/>
    </xf>
    <xf numFmtId="10" fontId="0" fillId="0" borderId="1" xfId="3" applyNumberFormat="1" applyFont="1" applyBorder="1" applyAlignment="1">
      <alignment horizontal="center"/>
    </xf>
    <xf numFmtId="0" fontId="2" fillId="2" borderId="11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44" fontId="0" fillId="0" borderId="6" xfId="2" applyFont="1" applyBorder="1" applyAlignment="1">
      <alignment horizontal="center"/>
    </xf>
    <xf numFmtId="44" fontId="0" fillId="5" borderId="1" xfId="0" applyNumberFormat="1" applyFill="1" applyBorder="1" applyAlignment="1">
      <alignment horizontal="center"/>
    </xf>
    <xf numFmtId="44" fontId="0" fillId="5" borderId="6" xfId="0" applyNumberFormat="1" applyFill="1" applyBorder="1" applyAlignment="1">
      <alignment horizontal="center"/>
    </xf>
    <xf numFmtId="44" fontId="0" fillId="5" borderId="6" xfId="2" applyFont="1" applyFill="1" applyBorder="1"/>
    <xf numFmtId="0" fontId="0" fillId="0" borderId="5" xfId="0" applyBorder="1"/>
    <xf numFmtId="0" fontId="0" fillId="0" borderId="32" xfId="0" applyBorder="1" applyAlignment="1">
      <alignment horizontal="center"/>
    </xf>
    <xf numFmtId="44" fontId="0" fillId="0" borderId="32" xfId="2" applyFont="1" applyBorder="1" applyAlignment="1">
      <alignment horizontal="center"/>
    </xf>
    <xf numFmtId="44" fontId="0" fillId="5" borderId="32" xfId="0" applyNumberFormat="1" applyFill="1" applyBorder="1" applyAlignment="1">
      <alignment horizontal="center"/>
    </xf>
    <xf numFmtId="44" fontId="0" fillId="5" borderId="32" xfId="2" applyFont="1" applyFill="1" applyBorder="1"/>
    <xf numFmtId="44" fontId="0" fillId="0" borderId="35" xfId="2" applyFont="1" applyBorder="1"/>
    <xf numFmtId="44" fontId="0" fillId="0" borderId="36" xfId="2" applyFont="1" applyBorder="1"/>
    <xf numFmtId="44" fontId="0" fillId="0" borderId="37" xfId="2" applyFont="1" applyBorder="1"/>
    <xf numFmtId="167" fontId="0" fillId="0" borderId="6" xfId="0" applyNumberFormat="1" applyBorder="1" applyAlignment="1">
      <alignment horizontal="center"/>
    </xf>
    <xf numFmtId="168" fontId="0" fillId="0" borderId="7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8" fontId="0" fillId="0" borderId="4" xfId="0" applyNumberFormat="1" applyBorder="1" applyAlignment="1">
      <alignment horizontal="center"/>
    </xf>
    <xf numFmtId="167" fontId="0" fillId="0" borderId="32" xfId="0" applyNumberFormat="1" applyBorder="1" applyAlignment="1">
      <alignment horizontal="center"/>
    </xf>
    <xf numFmtId="168" fontId="0" fillId="0" borderId="33" xfId="0" applyNumberFormat="1" applyBorder="1" applyAlignment="1">
      <alignment horizontal="center"/>
    </xf>
    <xf numFmtId="10" fontId="0" fillId="5" borderId="1" xfId="3" applyNumberFormat="1" applyFont="1" applyFill="1" applyBorder="1" applyAlignment="1">
      <alignment horizontal="center"/>
    </xf>
    <xf numFmtId="44" fontId="0" fillId="6" borderId="5" xfId="2" applyFont="1" applyFill="1" applyBorder="1"/>
    <xf numFmtId="44" fontId="0" fillId="6" borderId="6" xfId="2" applyFont="1" applyFill="1" applyBorder="1"/>
    <xf numFmtId="44" fontId="0" fillId="6" borderId="7" xfId="2" applyFont="1" applyFill="1" applyBorder="1"/>
    <xf numFmtId="44" fontId="0" fillId="6" borderId="3" xfId="2" applyFont="1" applyFill="1" applyBorder="1"/>
    <xf numFmtId="44" fontId="0" fillId="6" borderId="1" xfId="2" applyFont="1" applyFill="1" applyBorder="1"/>
    <xf numFmtId="44" fontId="0" fillId="6" borderId="4" xfId="2" applyFont="1" applyFill="1" applyBorder="1"/>
    <xf numFmtId="169" fontId="0" fillId="5" borderId="12" xfId="2" applyNumberFormat="1" applyFont="1" applyFill="1" applyBorder="1" applyAlignment="1">
      <alignment horizontal="center"/>
    </xf>
    <xf numFmtId="169" fontId="0" fillId="5" borderId="22" xfId="2" applyNumberFormat="1" applyFont="1" applyFill="1" applyBorder="1" applyAlignment="1">
      <alignment horizontal="center"/>
    </xf>
    <xf numFmtId="169" fontId="0" fillId="5" borderId="13" xfId="2" applyNumberFormat="1" applyFont="1" applyFill="1" applyBorder="1" applyAlignment="1">
      <alignment horizontal="center"/>
    </xf>
    <xf numFmtId="169" fontId="0" fillId="5" borderId="15" xfId="2" applyNumberFormat="1" applyFont="1" applyFill="1" applyBorder="1" applyAlignment="1">
      <alignment horizontal="center"/>
    </xf>
    <xf numFmtId="169" fontId="2" fillId="2" borderId="11" xfId="2" applyNumberFormat="1" applyFont="1" applyFill="1" applyBorder="1" applyAlignment="1">
      <alignment horizontal="center"/>
    </xf>
    <xf numFmtId="169" fontId="2" fillId="2" borderId="2" xfId="2" applyNumberFormat="1" applyFont="1" applyFill="1" applyBorder="1" applyAlignment="1">
      <alignment horizontal="center"/>
    </xf>
    <xf numFmtId="169" fontId="2" fillId="2" borderId="14" xfId="2" applyNumberFormat="1" applyFont="1" applyFill="1" applyBorder="1" applyAlignment="1">
      <alignment horizontal="center"/>
    </xf>
    <xf numFmtId="44" fontId="0" fillId="4" borderId="5" xfId="2" applyFont="1" applyFill="1" applyBorder="1"/>
    <xf numFmtId="44" fontId="0" fillId="4" borderId="6" xfId="2" applyFont="1" applyFill="1" applyBorder="1"/>
    <xf numFmtId="44" fontId="0" fillId="4" borderId="3" xfId="2" applyFont="1" applyFill="1" applyBorder="1"/>
    <xf numFmtId="44" fontId="0" fillId="4" borderId="1" xfId="2" applyFont="1" applyFill="1" applyBorder="1"/>
    <xf numFmtId="44" fontId="0" fillId="4" borderId="4" xfId="2" applyFont="1" applyFill="1" applyBorder="1"/>
    <xf numFmtId="44" fontId="0" fillId="4" borderId="18" xfId="2" applyFont="1" applyFill="1" applyBorder="1"/>
    <xf numFmtId="44" fontId="0" fillId="4" borderId="19" xfId="2" applyFont="1" applyFill="1" applyBorder="1"/>
    <xf numFmtId="44" fontId="0" fillId="4" borderId="21" xfId="2" applyFont="1" applyFill="1" applyBorder="1"/>
    <xf numFmtId="169" fontId="0" fillId="5" borderId="20" xfId="2" applyNumberFormat="1" applyFont="1" applyFill="1" applyBorder="1" applyAlignment="1">
      <alignment horizontal="center"/>
    </xf>
    <xf numFmtId="169" fontId="0" fillId="5" borderId="23" xfId="2" applyNumberFormat="1" applyFont="1" applyFill="1" applyBorder="1" applyAlignment="1">
      <alignment horizontal="center"/>
    </xf>
    <xf numFmtId="0" fontId="8" fillId="4" borderId="0" xfId="4" applyFill="1"/>
    <xf numFmtId="0" fontId="8" fillId="0" borderId="0" xfId="4" applyFill="1"/>
    <xf numFmtId="0" fontId="0" fillId="6" borderId="12" xfId="0" applyFill="1" applyBorder="1"/>
    <xf numFmtId="169" fontId="0" fillId="6" borderId="24" xfId="2" applyNumberFormat="1" applyFont="1" applyFill="1" applyBorder="1" applyAlignment="1">
      <alignment horizontal="center"/>
    </xf>
    <xf numFmtId="169" fontId="0" fillId="6" borderId="22" xfId="2" applyNumberFormat="1" applyFont="1" applyFill="1" applyBorder="1" applyAlignment="1">
      <alignment horizontal="center"/>
    </xf>
    <xf numFmtId="169" fontId="0" fillId="6" borderId="12" xfId="2" applyNumberFormat="1" applyFont="1" applyFill="1" applyBorder="1" applyAlignment="1">
      <alignment horizontal="center"/>
    </xf>
    <xf numFmtId="169" fontId="0" fillId="6" borderId="15" xfId="2" applyNumberFormat="1" applyFont="1" applyFill="1" applyBorder="1" applyAlignment="1">
      <alignment horizontal="center"/>
    </xf>
    <xf numFmtId="0" fontId="0" fillId="6" borderId="13" xfId="0" applyFill="1" applyBorder="1"/>
    <xf numFmtId="169" fontId="0" fillId="6" borderId="13" xfId="2" applyNumberFormat="1" applyFont="1" applyFill="1" applyBorder="1" applyAlignment="1">
      <alignment horizontal="center"/>
    </xf>
    <xf numFmtId="169" fontId="0" fillId="6" borderId="16" xfId="2" applyNumberFormat="1" applyFont="1" applyFill="1" applyBorder="1" applyAlignment="1">
      <alignment horizontal="center"/>
    </xf>
    <xf numFmtId="169" fontId="0" fillId="6" borderId="42" xfId="2" applyNumberFormat="1" applyFont="1" applyFill="1" applyBorder="1" applyAlignment="1">
      <alignment horizontal="center"/>
    </xf>
    <xf numFmtId="169" fontId="0" fillId="6" borderId="17" xfId="2" applyNumberFormat="1" applyFont="1" applyFill="1" applyBorder="1" applyAlignment="1">
      <alignment horizontal="center"/>
    </xf>
    <xf numFmtId="0" fontId="0" fillId="4" borderId="0" xfId="0" applyFill="1" applyBorder="1" applyAlignment="1">
      <alignment horizontal="right"/>
    </xf>
    <xf numFmtId="0" fontId="0" fillId="0" borderId="29" xfId="0" applyBorder="1" applyAlignment="1">
      <alignment horizontal="center"/>
    </xf>
    <xf numFmtId="0" fontId="0" fillId="4" borderId="0" xfId="0" applyFill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top" wrapText="1"/>
    </xf>
    <xf numFmtId="0" fontId="8" fillId="4" borderId="0" xfId="4" applyFill="1" applyAlignment="1">
      <alignment horizontal="center"/>
    </xf>
    <xf numFmtId="0" fontId="0" fillId="4" borderId="0" xfId="0" applyFill="1" applyAlignment="1">
      <alignment horizontal="center"/>
    </xf>
    <xf numFmtId="0" fontId="6" fillId="4" borderId="0" xfId="0" applyFont="1" applyFill="1" applyAlignment="1">
      <alignment horizontal="center" wrapText="1"/>
    </xf>
    <xf numFmtId="0" fontId="2" fillId="2" borderId="11" xfId="0" applyFont="1" applyFill="1" applyBorder="1" applyAlignment="1">
      <alignment horizontal="center"/>
    </xf>
    <xf numFmtId="0" fontId="2" fillId="2" borderId="38" xfId="0" applyFont="1" applyFill="1" applyBorder="1" applyAlignment="1">
      <alignment horizontal="center"/>
    </xf>
    <xf numFmtId="0" fontId="6" fillId="4" borderId="0" xfId="0" applyFont="1" applyFill="1" applyAlignment="1">
      <alignment horizontal="left" wrapText="1"/>
    </xf>
    <xf numFmtId="0" fontId="6" fillId="4" borderId="0" xfId="0" applyFont="1" applyFill="1" applyAlignment="1">
      <alignment horizontal="left" vertical="top" wrapText="1"/>
    </xf>
    <xf numFmtId="0" fontId="0" fillId="4" borderId="11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3" fillId="4" borderId="25" xfId="0" applyFont="1" applyFill="1" applyBorder="1" applyAlignment="1">
      <alignment horizontal="left"/>
    </xf>
    <xf numFmtId="170" fontId="0" fillId="6" borderId="17" xfId="1" applyNumberFormat="1" applyFont="1" applyFill="1" applyBorder="1" applyAlignment="1">
      <alignment horizontal="center"/>
    </xf>
    <xf numFmtId="9" fontId="0" fillId="6" borderId="27" xfId="3" applyFont="1" applyFill="1" applyBorder="1" applyAlignment="1">
      <alignment horizontal="center"/>
    </xf>
    <xf numFmtId="9" fontId="0" fillId="6" borderId="23" xfId="0" applyNumberFormat="1" applyFill="1" applyBorder="1" applyAlignment="1">
      <alignment horizontal="center"/>
    </xf>
    <xf numFmtId="169" fontId="0" fillId="6" borderId="2" xfId="2" applyNumberFormat="1" applyFont="1" applyFill="1" applyBorder="1" applyAlignment="1">
      <alignment horizontal="center"/>
    </xf>
    <xf numFmtId="0" fontId="9" fillId="0" borderId="0" xfId="0" applyFont="1" applyAlignment="1">
      <alignment horizontal="left" vertical="top" wrapText="1"/>
    </xf>
  </cellXfs>
  <cellStyles count="5">
    <cellStyle name="Hipervínculo" xfId="4" builtinId="8"/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BIENVENIDO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4.png"/><Relationship Id="rId4" Type="http://schemas.openxmlformats.org/officeDocument/2006/relationships/hyperlink" Target="#BIENV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4.png"/><Relationship Id="rId4" Type="http://schemas.openxmlformats.org/officeDocument/2006/relationships/hyperlink" Target="#BIENVENID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openxmlformats.org/officeDocument/2006/relationships/hyperlink" Target="#BIENVENIDO!A1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4.png"/><Relationship Id="rId4" Type="http://schemas.openxmlformats.org/officeDocument/2006/relationships/hyperlink" Target="#BIENVENID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4.png"/><Relationship Id="rId4" Type="http://schemas.openxmlformats.org/officeDocument/2006/relationships/hyperlink" Target="#BIENV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714374</xdr:colOff>
      <xdr:row>11</xdr:row>
      <xdr:rowOff>38099</xdr:rowOff>
    </xdr:from>
    <xdr:to>
      <xdr:col>7</xdr:col>
      <xdr:colOff>47625</xdr:colOff>
      <xdr:row>14</xdr:row>
      <xdr:rowOff>109538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822F01-A2F0-4CC5-8BA2-41C76E704A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28" t="10703" r="26235" b="26707"/>
        <a:stretch/>
      </xdr:blipFill>
      <xdr:spPr>
        <a:xfrm>
          <a:off x="4029074" y="1562099"/>
          <a:ext cx="857251" cy="64293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</xdr:row>
      <xdr:rowOff>142875</xdr:rowOff>
    </xdr:from>
    <xdr:to>
      <xdr:col>2</xdr:col>
      <xdr:colOff>300694</xdr:colOff>
      <xdr:row>6</xdr:row>
      <xdr:rowOff>275319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238F649-5B6A-4F10-8953-F0F95F5BD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342900" y="904875"/>
          <a:ext cx="986494" cy="722994"/>
        </a:xfrm>
        <a:prstGeom prst="rect">
          <a:avLst/>
        </a:prstGeom>
      </xdr:spPr>
    </xdr:pic>
    <xdr:clientData/>
  </xdr:twoCellAnchor>
  <xdr:twoCellAnchor editAs="oneCell">
    <xdr:from>
      <xdr:col>6</xdr:col>
      <xdr:colOff>272120</xdr:colOff>
      <xdr:row>4</xdr:row>
      <xdr:rowOff>223451</xdr:rowOff>
    </xdr:from>
    <xdr:to>
      <xdr:col>7</xdr:col>
      <xdr:colOff>643594</xdr:colOff>
      <xdr:row>6</xdr:row>
      <xdr:rowOff>202406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5BDCD30-95B5-4183-9706-13BE6DFDC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4348820" y="985451"/>
          <a:ext cx="1133474" cy="5695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70781</xdr:colOff>
      <xdr:row>4</xdr:row>
      <xdr:rowOff>133350</xdr:rowOff>
    </xdr:from>
    <xdr:to>
      <xdr:col>1</xdr:col>
      <xdr:colOff>1057275</xdr:colOff>
      <xdr:row>7</xdr:row>
      <xdr:rowOff>189594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DDC31D-8E0C-4C07-A012-3A1E2BBE6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470831" y="895350"/>
          <a:ext cx="986494" cy="722994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295276</xdr:colOff>
      <xdr:row>4</xdr:row>
      <xdr:rowOff>185351</xdr:rowOff>
    </xdr:from>
    <xdr:to>
      <xdr:col>6</xdr:col>
      <xdr:colOff>666750</xdr:colOff>
      <xdr:row>7</xdr:row>
      <xdr:rowOff>88106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A7737D-9378-4D7F-B157-DE9BA32BC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6057901" y="947351"/>
          <a:ext cx="1133474" cy="56950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33</xdr:row>
      <xdr:rowOff>19050</xdr:rowOff>
    </xdr:from>
    <xdr:to>
      <xdr:col>7</xdr:col>
      <xdr:colOff>428625</xdr:colOff>
      <xdr:row>35</xdr:row>
      <xdr:rowOff>114300</xdr:rowOff>
    </xdr:to>
    <xdr:sp macro="" textlink="">
      <xdr:nvSpPr>
        <xdr:cNvPr id="5" name="Bocadillo: rectángulo 4">
          <a:extLst>
            <a:ext uri="{FF2B5EF4-FFF2-40B4-BE49-F238E27FC236}">
              <a16:creationId xmlns:a16="http://schemas.microsoft.com/office/drawing/2014/main" id="{919C7744-7B06-4C06-A1FA-2AA09B9F3613}"/>
            </a:ext>
          </a:extLst>
        </xdr:cNvPr>
        <xdr:cNvSpPr/>
      </xdr:nvSpPr>
      <xdr:spPr>
        <a:xfrm>
          <a:off x="6781800" y="6248400"/>
          <a:ext cx="933450" cy="571500"/>
        </a:xfrm>
        <a:prstGeom prst="wedgeRectCallout">
          <a:avLst>
            <a:gd name="adj1" fmla="val -73421"/>
            <a:gd name="adj2" fmla="val -84216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 baseline="0">
              <a:solidFill>
                <a:sysClr val="windowText" lastClr="000000"/>
              </a:solidFill>
            </a:rPr>
            <a:t>Indica sólo el número de mes y año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1190625</xdr:colOff>
      <xdr:row>7</xdr:row>
      <xdr:rowOff>152400</xdr:rowOff>
    </xdr:from>
    <xdr:to>
      <xdr:col>2</xdr:col>
      <xdr:colOff>485775</xdr:colOff>
      <xdr:row>10</xdr:row>
      <xdr:rowOff>152400</xdr:rowOff>
    </xdr:to>
    <xdr:sp macro="" textlink="">
      <xdr:nvSpPr>
        <xdr:cNvPr id="6" name="Bocadillo: rectángulo 5">
          <a:extLst>
            <a:ext uri="{FF2B5EF4-FFF2-40B4-BE49-F238E27FC236}">
              <a16:creationId xmlns:a16="http://schemas.microsoft.com/office/drawing/2014/main" id="{B6C032C9-95C4-4E35-A506-28C66251D334}"/>
            </a:ext>
          </a:extLst>
        </xdr:cNvPr>
        <xdr:cNvSpPr/>
      </xdr:nvSpPr>
      <xdr:spPr>
        <a:xfrm>
          <a:off x="1590675" y="1581150"/>
          <a:ext cx="1800225" cy="571500"/>
        </a:xfrm>
        <a:prstGeom prst="wedgeRectCallout">
          <a:avLst>
            <a:gd name="adj1" fmla="val -7813"/>
            <a:gd name="adj2" fmla="val 94117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 baseline="0">
              <a:solidFill>
                <a:sysClr val="windowText" lastClr="000000"/>
              </a:solidFill>
            </a:rPr>
            <a:t>Describe lo que se necesita comprar para poder producir tu producto o servicio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161925</xdr:colOff>
      <xdr:row>8</xdr:row>
      <xdr:rowOff>19050</xdr:rowOff>
    </xdr:from>
    <xdr:to>
      <xdr:col>4</xdr:col>
      <xdr:colOff>962025</xdr:colOff>
      <xdr:row>10</xdr:row>
      <xdr:rowOff>95250</xdr:rowOff>
    </xdr:to>
    <xdr:sp macro="" textlink="">
      <xdr:nvSpPr>
        <xdr:cNvPr id="7" name="Bocadillo: rectángulo 6">
          <a:extLst>
            <a:ext uri="{FF2B5EF4-FFF2-40B4-BE49-F238E27FC236}">
              <a16:creationId xmlns:a16="http://schemas.microsoft.com/office/drawing/2014/main" id="{95E51738-A6B2-4778-9AF8-944518606678}"/>
            </a:ext>
          </a:extLst>
        </xdr:cNvPr>
        <xdr:cNvSpPr/>
      </xdr:nvSpPr>
      <xdr:spPr>
        <a:xfrm>
          <a:off x="3752850" y="1638300"/>
          <a:ext cx="1885950" cy="457200"/>
        </a:xfrm>
        <a:prstGeom prst="wedgeRectCallout">
          <a:avLst>
            <a:gd name="adj1" fmla="val -58823"/>
            <a:gd name="adj2" fmla="val 73284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 baseline="0">
              <a:solidFill>
                <a:sysClr val="windowText" lastClr="000000"/>
              </a:solidFill>
            </a:rPr>
            <a:t>¿Cuál es el precio unitario y cuantas unidades necesitas?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781050</xdr:colOff>
      <xdr:row>33</xdr:row>
      <xdr:rowOff>28575</xdr:rowOff>
    </xdr:from>
    <xdr:to>
      <xdr:col>5</xdr:col>
      <xdr:colOff>628650</xdr:colOff>
      <xdr:row>35</xdr:row>
      <xdr:rowOff>123825</xdr:rowOff>
    </xdr:to>
    <xdr:sp macro="" textlink="">
      <xdr:nvSpPr>
        <xdr:cNvPr id="8" name="Bocadillo: rectángulo 7">
          <a:extLst>
            <a:ext uri="{FF2B5EF4-FFF2-40B4-BE49-F238E27FC236}">
              <a16:creationId xmlns:a16="http://schemas.microsoft.com/office/drawing/2014/main" id="{137AA508-916F-446C-B468-AAA264B6C533}"/>
            </a:ext>
          </a:extLst>
        </xdr:cNvPr>
        <xdr:cNvSpPr/>
      </xdr:nvSpPr>
      <xdr:spPr>
        <a:xfrm>
          <a:off x="5457825" y="6448425"/>
          <a:ext cx="933450" cy="571500"/>
        </a:xfrm>
        <a:prstGeom prst="wedgeRectCallout">
          <a:avLst>
            <a:gd name="adj1" fmla="val -89747"/>
            <a:gd name="adj2" fmla="val -55883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 baseline="0">
              <a:solidFill>
                <a:sysClr val="windowText" lastClr="000000"/>
              </a:solidFill>
            </a:rPr>
            <a:t>Esta es la inversión inicial de idea.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6</xdr:col>
      <xdr:colOff>47625</xdr:colOff>
      <xdr:row>0</xdr:row>
      <xdr:rowOff>152400</xdr:rowOff>
    </xdr:from>
    <xdr:to>
      <xdr:col>6</xdr:col>
      <xdr:colOff>504825</xdr:colOff>
      <xdr:row>3</xdr:row>
      <xdr:rowOff>38100</xdr:rowOff>
    </xdr:to>
    <xdr:pic>
      <xdr:nvPicPr>
        <xdr:cNvPr id="9" name="Picture 4" descr="Resultado de imagen para button back 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F92F77-CE2E-469D-BE21-D24AA5C26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152400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70781</xdr:colOff>
      <xdr:row>4</xdr:row>
      <xdr:rowOff>28575</xdr:rowOff>
    </xdr:from>
    <xdr:to>
      <xdr:col>1</xdr:col>
      <xdr:colOff>70781</xdr:colOff>
      <xdr:row>7</xdr:row>
      <xdr:rowOff>180069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881B48-89BC-4EC0-8AB0-8A0598B9C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442256" y="790575"/>
          <a:ext cx="0" cy="72299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</xdr:row>
      <xdr:rowOff>104775</xdr:rowOff>
    </xdr:from>
    <xdr:to>
      <xdr:col>1</xdr:col>
      <xdr:colOff>1362075</xdr:colOff>
      <xdr:row>7</xdr:row>
      <xdr:rowOff>161019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E42CBB3-CD52-42FC-AC93-4F7F06D0D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533400" y="866775"/>
          <a:ext cx="1266825" cy="722994"/>
        </a:xfrm>
        <a:prstGeom prst="rect">
          <a:avLst/>
        </a:prstGeom>
      </xdr:spPr>
    </xdr:pic>
    <xdr:clientData/>
  </xdr:twoCellAnchor>
  <xdr:twoCellAnchor editAs="oneCell">
    <xdr:from>
      <xdr:col>7</xdr:col>
      <xdr:colOff>205445</xdr:colOff>
      <xdr:row>4</xdr:row>
      <xdr:rowOff>213926</xdr:rowOff>
    </xdr:from>
    <xdr:to>
      <xdr:col>7</xdr:col>
      <xdr:colOff>1362075</xdr:colOff>
      <xdr:row>7</xdr:row>
      <xdr:rowOff>116681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862E0EC-A041-4DBC-935C-82DE8906D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8635070" y="975926"/>
          <a:ext cx="1156630" cy="569505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21</xdr:row>
      <xdr:rowOff>161925</xdr:rowOff>
    </xdr:from>
    <xdr:to>
      <xdr:col>1</xdr:col>
      <xdr:colOff>2028825</xdr:colOff>
      <xdr:row>24</xdr:row>
      <xdr:rowOff>152400</xdr:rowOff>
    </xdr:to>
    <xdr:sp macro="" textlink="">
      <xdr:nvSpPr>
        <xdr:cNvPr id="10" name="Bocadillo: rectángulo 9">
          <a:extLst>
            <a:ext uri="{FF2B5EF4-FFF2-40B4-BE49-F238E27FC236}">
              <a16:creationId xmlns:a16="http://schemas.microsoft.com/office/drawing/2014/main" id="{361376F3-82FE-428E-83A2-8928466BCCE5}"/>
            </a:ext>
          </a:extLst>
        </xdr:cNvPr>
        <xdr:cNvSpPr/>
      </xdr:nvSpPr>
      <xdr:spPr>
        <a:xfrm>
          <a:off x="781050" y="4267200"/>
          <a:ext cx="1685925" cy="561975"/>
        </a:xfrm>
        <a:prstGeom prst="wedgeRectCallout">
          <a:avLst>
            <a:gd name="adj1" fmla="val -60145"/>
            <a:gd name="adj2" fmla="val -109962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Describe</a:t>
          </a:r>
          <a:r>
            <a:rPr lang="es-MX" sz="1000" baseline="0">
              <a:solidFill>
                <a:sysClr val="windowText" lastClr="000000"/>
              </a:solidFill>
            </a:rPr>
            <a:t> tu producto de forma breve. Por ejemplo:</a:t>
          </a:r>
        </a:p>
        <a:p>
          <a:pPr algn="l"/>
          <a:r>
            <a:rPr lang="es-MX" sz="1000" baseline="0">
              <a:solidFill>
                <a:sysClr val="windowText" lastClr="000000"/>
              </a:solidFill>
            </a:rPr>
            <a:t>BOTELLA 1LT NARANJA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2209801</xdr:colOff>
      <xdr:row>21</xdr:row>
      <xdr:rowOff>171450</xdr:rowOff>
    </xdr:from>
    <xdr:to>
      <xdr:col>3</xdr:col>
      <xdr:colOff>190501</xdr:colOff>
      <xdr:row>24</xdr:row>
      <xdr:rowOff>161925</xdr:rowOff>
    </xdr:to>
    <xdr:sp macro="" textlink="">
      <xdr:nvSpPr>
        <xdr:cNvPr id="11" name="Bocadillo: rectángulo 10">
          <a:extLst>
            <a:ext uri="{FF2B5EF4-FFF2-40B4-BE49-F238E27FC236}">
              <a16:creationId xmlns:a16="http://schemas.microsoft.com/office/drawing/2014/main" id="{980FE02C-42D5-42F0-8E4E-F1CD7608DCA3}"/>
            </a:ext>
          </a:extLst>
        </xdr:cNvPr>
        <xdr:cNvSpPr/>
      </xdr:nvSpPr>
      <xdr:spPr>
        <a:xfrm>
          <a:off x="2647951" y="4276725"/>
          <a:ext cx="1390650" cy="561975"/>
        </a:xfrm>
        <a:prstGeom prst="wedgeRectCallout">
          <a:avLst>
            <a:gd name="adj1" fmla="val -12200"/>
            <a:gd name="adj2" fmla="val -113352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Indica</a:t>
          </a:r>
          <a:r>
            <a:rPr lang="es-MX" sz="1000" baseline="0">
              <a:solidFill>
                <a:sysClr val="windowText" lastClr="000000"/>
              </a:solidFill>
            </a:rPr>
            <a:t> cual es el precio al que lo comprarán los usuarios finales.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285751</xdr:colOff>
      <xdr:row>21</xdr:row>
      <xdr:rowOff>171451</xdr:rowOff>
    </xdr:from>
    <xdr:to>
      <xdr:col>4</xdr:col>
      <xdr:colOff>866775</xdr:colOff>
      <xdr:row>26</xdr:row>
      <xdr:rowOff>95251</xdr:rowOff>
    </xdr:to>
    <xdr:sp macro="" textlink="">
      <xdr:nvSpPr>
        <xdr:cNvPr id="12" name="Bocadillo: rectángulo 11">
          <a:extLst>
            <a:ext uri="{FF2B5EF4-FFF2-40B4-BE49-F238E27FC236}">
              <a16:creationId xmlns:a16="http://schemas.microsoft.com/office/drawing/2014/main" id="{C0B06558-B0CA-41BA-AA49-42EACF9FA3F9}"/>
            </a:ext>
          </a:extLst>
        </xdr:cNvPr>
        <xdr:cNvSpPr/>
      </xdr:nvSpPr>
      <xdr:spPr>
        <a:xfrm>
          <a:off x="4133851" y="4276726"/>
          <a:ext cx="1838324" cy="876300"/>
        </a:xfrm>
        <a:prstGeom prst="wedgeRectCallout">
          <a:avLst>
            <a:gd name="adj1" fmla="val -29763"/>
            <a:gd name="adj2" fmla="val -92141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Indica</a:t>
          </a:r>
          <a:r>
            <a:rPr lang="es-MX" sz="1000" baseline="0">
              <a:solidFill>
                <a:sysClr val="windowText" lastClr="000000"/>
              </a:solidFill>
            </a:rPr>
            <a:t> cual es la unidad, si pusiste en tu descripción el contenido puedes manejar "Pieza", o bien unidades como: "Servicio", "Litro" u otros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990600</xdr:colOff>
      <xdr:row>21</xdr:row>
      <xdr:rowOff>180975</xdr:rowOff>
    </xdr:from>
    <xdr:to>
      <xdr:col>6</xdr:col>
      <xdr:colOff>600074</xdr:colOff>
      <xdr:row>26</xdr:row>
      <xdr:rowOff>104775</xdr:rowOff>
    </xdr:to>
    <xdr:sp macro="" textlink="">
      <xdr:nvSpPr>
        <xdr:cNvPr id="13" name="Bocadillo: rectángulo 12">
          <a:extLst>
            <a:ext uri="{FF2B5EF4-FFF2-40B4-BE49-F238E27FC236}">
              <a16:creationId xmlns:a16="http://schemas.microsoft.com/office/drawing/2014/main" id="{AC687287-BABA-4FD7-9A31-A32600BF2B6B}"/>
            </a:ext>
          </a:extLst>
        </xdr:cNvPr>
        <xdr:cNvSpPr/>
      </xdr:nvSpPr>
      <xdr:spPr>
        <a:xfrm>
          <a:off x="6096000" y="4286250"/>
          <a:ext cx="1838324" cy="876300"/>
        </a:xfrm>
        <a:prstGeom prst="wedgeRectCallout">
          <a:avLst>
            <a:gd name="adj1" fmla="val -67069"/>
            <a:gd name="adj2" fmla="val -94315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Si se considera</a:t>
          </a:r>
          <a:r>
            <a:rPr lang="es-MX" sz="1000" baseline="0">
              <a:solidFill>
                <a:sysClr val="windowText" lastClr="000000"/>
              </a:solidFill>
            </a:rPr>
            <a:t> algun descuento para introducir al mercado o tener un distribuidor, hay que considerar cual será la suma de descuentos que se tendrán.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771525</xdr:colOff>
      <xdr:row>21</xdr:row>
      <xdr:rowOff>171450</xdr:rowOff>
    </xdr:from>
    <xdr:to>
      <xdr:col>7</xdr:col>
      <xdr:colOff>1247775</xdr:colOff>
      <xdr:row>28</xdr:row>
      <xdr:rowOff>190500</xdr:rowOff>
    </xdr:to>
    <xdr:sp macro="" textlink="">
      <xdr:nvSpPr>
        <xdr:cNvPr id="15" name="Bocadillo: rectángulo 14">
          <a:extLst>
            <a:ext uri="{FF2B5EF4-FFF2-40B4-BE49-F238E27FC236}">
              <a16:creationId xmlns:a16="http://schemas.microsoft.com/office/drawing/2014/main" id="{F7BA8442-FBD7-49D2-86BB-833B944E308E}"/>
            </a:ext>
          </a:extLst>
        </xdr:cNvPr>
        <xdr:cNvSpPr/>
      </xdr:nvSpPr>
      <xdr:spPr>
        <a:xfrm>
          <a:off x="8105775" y="4276725"/>
          <a:ext cx="1571625" cy="1352550"/>
        </a:xfrm>
        <a:prstGeom prst="wedgeRectCallout">
          <a:avLst>
            <a:gd name="adj1" fmla="val -28551"/>
            <a:gd name="adj2" fmla="val -77352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El margen tiene</a:t>
          </a:r>
          <a:r>
            <a:rPr lang="es-MX" sz="1000" baseline="0">
              <a:solidFill>
                <a:sysClr val="windowText" lastClr="000000"/>
              </a:solidFill>
            </a:rPr>
            <a:t> que ser positivo para poder tener ganancias por ventas, cuidar que el costo esté siempre inferior al precio. Entre más alto es mejor, te permitirá tener más margen de maniobra.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1333500</xdr:colOff>
      <xdr:row>22</xdr:row>
      <xdr:rowOff>19050</xdr:rowOff>
    </xdr:from>
    <xdr:to>
      <xdr:col>8</xdr:col>
      <xdr:colOff>342899</xdr:colOff>
      <xdr:row>23</xdr:row>
      <xdr:rowOff>135661</xdr:rowOff>
    </xdr:to>
    <xdr:pic>
      <xdr:nvPicPr>
        <xdr:cNvPr id="16" name="Imagen 15" descr="Resultado de imagen para advertencia">
          <a:extLst>
            <a:ext uri="{FF2B5EF4-FFF2-40B4-BE49-F238E27FC236}">
              <a16:creationId xmlns:a16="http://schemas.microsoft.com/office/drawing/2014/main" id="{6EDF38AF-BA2F-4C06-8E4B-90B1D592A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4314825"/>
          <a:ext cx="390524" cy="307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304800</xdr:colOff>
      <xdr:row>28</xdr:row>
      <xdr:rowOff>114300</xdr:rowOff>
    </xdr:to>
    <xdr:sp macro="" textlink="">
      <xdr:nvSpPr>
        <xdr:cNvPr id="6145" name="AutoShape 1" descr="Resultado de imagen para button return png">
          <a:extLst>
            <a:ext uri="{FF2B5EF4-FFF2-40B4-BE49-F238E27FC236}">
              <a16:creationId xmlns:a16="http://schemas.microsoft.com/office/drawing/2014/main" id="{ECCD0943-DBC2-45C8-92F3-2A08922EB108}"/>
            </a:ext>
          </a:extLst>
        </xdr:cNvPr>
        <xdr:cNvSpPr>
          <a:spLocks noChangeAspect="1" noChangeArrowheads="1"/>
        </xdr:cNvSpPr>
      </xdr:nvSpPr>
      <xdr:spPr bwMode="auto">
        <a:xfrm>
          <a:off x="6467475" y="524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400050</xdr:colOff>
      <xdr:row>1</xdr:row>
      <xdr:rowOff>0</xdr:rowOff>
    </xdr:from>
    <xdr:to>
      <xdr:col>7</xdr:col>
      <xdr:colOff>857250</xdr:colOff>
      <xdr:row>3</xdr:row>
      <xdr:rowOff>76200</xdr:rowOff>
    </xdr:to>
    <xdr:pic>
      <xdr:nvPicPr>
        <xdr:cNvPr id="18" name="Picture 4" descr="Resultado de imagen para button back 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EB62D7-548C-430E-80FF-A67EE9BF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9675" y="190500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1276350</xdr:colOff>
      <xdr:row>4</xdr:row>
      <xdr:rowOff>19050</xdr:rowOff>
    </xdr:from>
    <xdr:to>
      <xdr:col>3</xdr:col>
      <xdr:colOff>643594</xdr:colOff>
      <xdr:row>7</xdr:row>
      <xdr:rowOff>170544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8664CDD-395D-4813-9D16-69DB2094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4352925" y="781050"/>
          <a:ext cx="986494" cy="722994"/>
        </a:xfrm>
        <a:prstGeom prst="rect">
          <a:avLst/>
        </a:prstGeom>
      </xdr:spPr>
    </xdr:pic>
    <xdr:clientData/>
  </xdr:twoCellAnchor>
  <xdr:twoCellAnchor editAs="oneCell">
    <xdr:from>
      <xdr:col>7</xdr:col>
      <xdr:colOff>214970</xdr:colOff>
      <xdr:row>4</xdr:row>
      <xdr:rowOff>175826</xdr:rowOff>
    </xdr:from>
    <xdr:to>
      <xdr:col>7</xdr:col>
      <xdr:colOff>1348444</xdr:colOff>
      <xdr:row>7</xdr:row>
      <xdr:rowOff>173831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B3E54C9-EBE7-42AF-8B79-8FDFBA49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9558995" y="937826"/>
          <a:ext cx="1133474" cy="569505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10</xdr:row>
      <xdr:rowOff>9525</xdr:rowOff>
    </xdr:from>
    <xdr:to>
      <xdr:col>1</xdr:col>
      <xdr:colOff>2352675</xdr:colOff>
      <xdr:row>13</xdr:row>
      <xdr:rowOff>114299</xdr:rowOff>
    </xdr:to>
    <xdr:sp macro="" textlink="">
      <xdr:nvSpPr>
        <xdr:cNvPr id="8" name="Bocadillo: rectángulo 7">
          <a:extLst>
            <a:ext uri="{FF2B5EF4-FFF2-40B4-BE49-F238E27FC236}">
              <a16:creationId xmlns:a16="http://schemas.microsoft.com/office/drawing/2014/main" id="{DC240374-372D-47CB-BE78-6495DE924607}"/>
            </a:ext>
          </a:extLst>
        </xdr:cNvPr>
        <xdr:cNvSpPr/>
      </xdr:nvSpPr>
      <xdr:spPr>
        <a:xfrm>
          <a:off x="781050" y="1724025"/>
          <a:ext cx="2019300" cy="676274"/>
        </a:xfrm>
        <a:prstGeom prst="wedgeRectCallout">
          <a:avLst>
            <a:gd name="adj1" fmla="val 7057"/>
            <a:gd name="adj2" fmla="val 146328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Selecciona</a:t>
          </a:r>
          <a:r>
            <a:rPr lang="es-MX" sz="1000" baseline="0">
              <a:solidFill>
                <a:sysClr val="windowText" lastClr="000000"/>
              </a:solidFill>
            </a:rPr>
            <a:t> el Nombre de tu Producto. Nota: sólo podras seleccionar los productos declarados en la pestaña anterior.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361950</xdr:colOff>
      <xdr:row>11</xdr:row>
      <xdr:rowOff>0</xdr:rowOff>
    </xdr:from>
    <xdr:to>
      <xdr:col>1</xdr:col>
      <xdr:colOff>304799</xdr:colOff>
      <xdr:row>12</xdr:row>
      <xdr:rowOff>116611</xdr:rowOff>
    </xdr:to>
    <xdr:pic>
      <xdr:nvPicPr>
        <xdr:cNvPr id="9" name="Imagen 8" descr="Resultado de imagen para advertencia">
          <a:extLst>
            <a:ext uri="{FF2B5EF4-FFF2-40B4-BE49-F238E27FC236}">
              <a16:creationId xmlns:a16="http://schemas.microsoft.com/office/drawing/2014/main" id="{2647A153-8278-453C-9D99-D03FA9730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524000"/>
          <a:ext cx="390524" cy="307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104775</xdr:rowOff>
    </xdr:from>
    <xdr:to>
      <xdr:col>2</xdr:col>
      <xdr:colOff>1228725</xdr:colOff>
      <xdr:row>12</xdr:row>
      <xdr:rowOff>76199</xdr:rowOff>
    </xdr:to>
    <xdr:sp macro="" textlink="">
      <xdr:nvSpPr>
        <xdr:cNvPr id="10" name="Bocadillo: rectángulo 9">
          <a:extLst>
            <a:ext uri="{FF2B5EF4-FFF2-40B4-BE49-F238E27FC236}">
              <a16:creationId xmlns:a16="http://schemas.microsoft.com/office/drawing/2014/main" id="{3436F2A9-2D31-4C61-91BD-99879EA779F7}"/>
            </a:ext>
          </a:extLst>
        </xdr:cNvPr>
        <xdr:cNvSpPr/>
      </xdr:nvSpPr>
      <xdr:spPr>
        <a:xfrm>
          <a:off x="3076575" y="1438275"/>
          <a:ext cx="1228725" cy="733424"/>
        </a:xfrm>
        <a:prstGeom prst="wedgeRectCallout">
          <a:avLst>
            <a:gd name="adj1" fmla="val 7057"/>
            <a:gd name="adj2" fmla="val 135060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Describe</a:t>
          </a:r>
          <a:r>
            <a:rPr lang="es-MX" sz="1000" baseline="0">
              <a:solidFill>
                <a:sysClr val="windowText" lastClr="000000"/>
              </a:solidFill>
            </a:rPr>
            <a:t> brevemente tu costo. Por ejemplo: Vasos, Tabla, Etc.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1019176</xdr:colOff>
      <xdr:row>11</xdr:row>
      <xdr:rowOff>95250</xdr:rowOff>
    </xdr:from>
    <xdr:to>
      <xdr:col>5</xdr:col>
      <xdr:colOff>66676</xdr:colOff>
      <xdr:row>13</xdr:row>
      <xdr:rowOff>161923</xdr:rowOff>
    </xdr:to>
    <xdr:sp macro="" textlink="">
      <xdr:nvSpPr>
        <xdr:cNvPr id="11" name="Bocadillo: rectángulo 10">
          <a:extLst>
            <a:ext uri="{FF2B5EF4-FFF2-40B4-BE49-F238E27FC236}">
              <a16:creationId xmlns:a16="http://schemas.microsoft.com/office/drawing/2014/main" id="{F01E0D84-3ACF-4B80-8113-AC96A59E3690}"/>
            </a:ext>
          </a:extLst>
        </xdr:cNvPr>
        <xdr:cNvSpPr/>
      </xdr:nvSpPr>
      <xdr:spPr>
        <a:xfrm>
          <a:off x="5715001" y="2000250"/>
          <a:ext cx="1143000" cy="447673"/>
        </a:xfrm>
        <a:prstGeom prst="wedgeRectCallout">
          <a:avLst>
            <a:gd name="adj1" fmla="val 6282"/>
            <a:gd name="adj2" fmla="val 108653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¿Cuántas piezas tiene un paquete?</a:t>
          </a:r>
        </a:p>
      </xdr:txBody>
    </xdr:sp>
    <xdr:clientData/>
  </xdr:twoCellAnchor>
  <xdr:twoCellAnchor>
    <xdr:from>
      <xdr:col>2</xdr:col>
      <xdr:colOff>1543050</xdr:colOff>
      <xdr:row>11</xdr:row>
      <xdr:rowOff>85725</xdr:rowOff>
    </xdr:from>
    <xdr:to>
      <xdr:col>3</xdr:col>
      <xdr:colOff>914400</xdr:colOff>
      <xdr:row>13</xdr:row>
      <xdr:rowOff>161924</xdr:rowOff>
    </xdr:to>
    <xdr:sp macro="" textlink="">
      <xdr:nvSpPr>
        <xdr:cNvPr id="12" name="Bocadillo: rectángulo 11">
          <a:extLst>
            <a:ext uri="{FF2B5EF4-FFF2-40B4-BE49-F238E27FC236}">
              <a16:creationId xmlns:a16="http://schemas.microsoft.com/office/drawing/2014/main" id="{8E5FF556-6717-4593-8BE8-30F1A45740D7}"/>
            </a:ext>
          </a:extLst>
        </xdr:cNvPr>
        <xdr:cNvSpPr/>
      </xdr:nvSpPr>
      <xdr:spPr>
        <a:xfrm>
          <a:off x="4619625" y="1990725"/>
          <a:ext cx="990600" cy="457199"/>
        </a:xfrm>
        <a:prstGeom prst="wedgeRectCallout">
          <a:avLst>
            <a:gd name="adj1" fmla="val 6282"/>
            <a:gd name="adj2" fmla="val 108653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¿Cuánto</a:t>
          </a:r>
          <a:r>
            <a:rPr lang="es-MX" sz="1000" baseline="0">
              <a:solidFill>
                <a:sysClr val="windowText" lastClr="000000"/>
              </a:solidFill>
            </a:rPr>
            <a:t> cuesta un</a:t>
          </a:r>
          <a:r>
            <a:rPr lang="es-MX" sz="1000">
              <a:solidFill>
                <a:sysClr val="windowText" lastClr="000000"/>
              </a:solidFill>
            </a:rPr>
            <a:t> paquete?</a:t>
          </a:r>
        </a:p>
      </xdr:txBody>
    </xdr:sp>
    <xdr:clientData/>
  </xdr:twoCellAnchor>
  <xdr:twoCellAnchor>
    <xdr:from>
      <xdr:col>5</xdr:col>
      <xdr:colOff>152400</xdr:colOff>
      <xdr:row>10</xdr:row>
      <xdr:rowOff>152400</xdr:rowOff>
    </xdr:from>
    <xdr:to>
      <xdr:col>6</xdr:col>
      <xdr:colOff>238125</xdr:colOff>
      <xdr:row>13</xdr:row>
      <xdr:rowOff>161923</xdr:rowOff>
    </xdr:to>
    <xdr:sp macro="" textlink="">
      <xdr:nvSpPr>
        <xdr:cNvPr id="13" name="Bocadillo: rectángulo 12">
          <a:extLst>
            <a:ext uri="{FF2B5EF4-FFF2-40B4-BE49-F238E27FC236}">
              <a16:creationId xmlns:a16="http://schemas.microsoft.com/office/drawing/2014/main" id="{ECBD6DB4-F721-4D0E-86AC-D890B519D984}"/>
            </a:ext>
          </a:extLst>
        </xdr:cNvPr>
        <xdr:cNvSpPr/>
      </xdr:nvSpPr>
      <xdr:spPr>
        <a:xfrm>
          <a:off x="6943725" y="1866900"/>
          <a:ext cx="1619250" cy="581023"/>
        </a:xfrm>
        <a:prstGeom prst="wedgeRectCallout">
          <a:avLst>
            <a:gd name="adj1" fmla="val -6659"/>
            <a:gd name="adj2" fmla="val 88981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¿Cuántas piezas necestias para producir</a:t>
          </a:r>
          <a:r>
            <a:rPr lang="es-MX" sz="1000" baseline="0">
              <a:solidFill>
                <a:sysClr val="windowText" lastClr="000000"/>
              </a:solidFill>
            </a:rPr>
            <a:t> una unidad de tu producto</a:t>
          </a:r>
          <a:r>
            <a:rPr lang="es-MX" sz="1000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9</xdr:col>
      <xdr:colOff>933450</xdr:colOff>
      <xdr:row>9</xdr:row>
      <xdr:rowOff>104775</xdr:rowOff>
    </xdr:from>
    <xdr:to>
      <xdr:col>11</xdr:col>
      <xdr:colOff>361950</xdr:colOff>
      <xdr:row>13</xdr:row>
      <xdr:rowOff>66675</xdr:rowOff>
    </xdr:to>
    <xdr:sp macro="" textlink="">
      <xdr:nvSpPr>
        <xdr:cNvPr id="14" name="Bocadillo: rectángulo 13">
          <a:extLst>
            <a:ext uri="{FF2B5EF4-FFF2-40B4-BE49-F238E27FC236}">
              <a16:creationId xmlns:a16="http://schemas.microsoft.com/office/drawing/2014/main" id="{0D914C5F-DA8C-4B08-B29C-8F562E6DAC9B}"/>
            </a:ext>
          </a:extLst>
        </xdr:cNvPr>
        <xdr:cNvSpPr/>
      </xdr:nvSpPr>
      <xdr:spPr>
        <a:xfrm>
          <a:off x="13106400" y="1819275"/>
          <a:ext cx="1790700" cy="723900"/>
        </a:xfrm>
        <a:prstGeom prst="wedgeRectCallout">
          <a:avLst>
            <a:gd name="adj1" fmla="val -34632"/>
            <a:gd name="adj2" fmla="val 96617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Indica</a:t>
          </a:r>
          <a:r>
            <a:rPr lang="es-MX" sz="1000" baseline="0">
              <a:solidFill>
                <a:sysClr val="windowText" lastClr="000000"/>
              </a:solidFill>
            </a:rPr>
            <a:t> el año y mes en el que harás la inversión inicial de insumos para producir tu producto/servicio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304801</xdr:colOff>
      <xdr:row>9</xdr:row>
      <xdr:rowOff>47625</xdr:rowOff>
    </xdr:from>
    <xdr:to>
      <xdr:col>7</xdr:col>
      <xdr:colOff>638176</xdr:colOff>
      <xdr:row>13</xdr:row>
      <xdr:rowOff>180975</xdr:rowOff>
    </xdr:to>
    <xdr:sp macro="" textlink="">
      <xdr:nvSpPr>
        <xdr:cNvPr id="15" name="Bocadillo: rectángulo 14">
          <a:extLst>
            <a:ext uri="{FF2B5EF4-FFF2-40B4-BE49-F238E27FC236}">
              <a16:creationId xmlns:a16="http://schemas.microsoft.com/office/drawing/2014/main" id="{97D0934B-49C0-420C-9FBA-69B76F59AED7}"/>
            </a:ext>
          </a:extLst>
        </xdr:cNvPr>
        <xdr:cNvSpPr/>
      </xdr:nvSpPr>
      <xdr:spPr>
        <a:xfrm>
          <a:off x="8629651" y="1571625"/>
          <a:ext cx="1352550" cy="895350"/>
        </a:xfrm>
        <a:prstGeom prst="wedgeRectCallout">
          <a:avLst>
            <a:gd name="adj1" fmla="val -24359"/>
            <a:gd name="adj2" fmla="val 75971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Aqui</a:t>
          </a:r>
          <a:r>
            <a:rPr lang="es-MX" sz="1000" baseline="0">
              <a:solidFill>
                <a:sysClr val="windowText" lastClr="000000"/>
              </a:solidFill>
            </a:rPr>
            <a:t> iras viendo cuanto te cuesta producir tu producto, y el total se muestra en la pestaña anterior.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733425</xdr:colOff>
      <xdr:row>8</xdr:row>
      <xdr:rowOff>180975</xdr:rowOff>
    </xdr:from>
    <xdr:to>
      <xdr:col>8</xdr:col>
      <xdr:colOff>1009650</xdr:colOff>
      <xdr:row>12</xdr:row>
      <xdr:rowOff>171448</xdr:rowOff>
    </xdr:to>
    <xdr:sp macro="" textlink="">
      <xdr:nvSpPr>
        <xdr:cNvPr id="16" name="Bocadillo: rectángulo 15">
          <a:extLst>
            <a:ext uri="{FF2B5EF4-FFF2-40B4-BE49-F238E27FC236}">
              <a16:creationId xmlns:a16="http://schemas.microsoft.com/office/drawing/2014/main" id="{A2DD62A5-3777-4A01-BCAF-D36C6CED7C68}"/>
            </a:ext>
          </a:extLst>
        </xdr:cNvPr>
        <xdr:cNvSpPr/>
      </xdr:nvSpPr>
      <xdr:spPr>
        <a:xfrm>
          <a:off x="10077450" y="1704975"/>
          <a:ext cx="1790700" cy="752473"/>
        </a:xfrm>
        <a:prstGeom prst="wedgeRectCallout">
          <a:avLst>
            <a:gd name="adj1" fmla="val -32541"/>
            <a:gd name="adj2" fmla="val 104565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¿Cuántos</a:t>
          </a:r>
          <a:r>
            <a:rPr lang="es-MX" sz="1000" baseline="0">
              <a:solidFill>
                <a:sysClr val="windowText" lastClr="000000"/>
              </a:solidFill>
            </a:rPr>
            <a:t> paquetes necesitas para iniciar a producir o tener en almacen para evitar interrupciones de producción</a:t>
          </a:r>
          <a:r>
            <a:rPr lang="es-MX" sz="1000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8</xdr:col>
      <xdr:colOff>1276350</xdr:colOff>
      <xdr:row>4</xdr:row>
      <xdr:rowOff>180974</xdr:rowOff>
    </xdr:from>
    <xdr:to>
      <xdr:col>10</xdr:col>
      <xdr:colOff>571500</xdr:colOff>
      <xdr:row>8</xdr:row>
      <xdr:rowOff>19049</xdr:rowOff>
    </xdr:to>
    <xdr:sp macro="" textlink="">
      <xdr:nvSpPr>
        <xdr:cNvPr id="17" name="Bocadillo: rectángulo 16">
          <a:extLst>
            <a:ext uri="{FF2B5EF4-FFF2-40B4-BE49-F238E27FC236}">
              <a16:creationId xmlns:a16="http://schemas.microsoft.com/office/drawing/2014/main" id="{64C445B2-741B-4010-B863-88E82D9E3308}"/>
            </a:ext>
          </a:extLst>
        </xdr:cNvPr>
        <xdr:cNvSpPr/>
      </xdr:nvSpPr>
      <xdr:spPr>
        <a:xfrm>
          <a:off x="12134850" y="942974"/>
          <a:ext cx="1790700" cy="600075"/>
        </a:xfrm>
        <a:prstGeom prst="wedgeRectCallout">
          <a:avLst>
            <a:gd name="adj1" fmla="val -65483"/>
            <a:gd name="adj2" fmla="val 271136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Aqui se te indica cuanto</a:t>
          </a:r>
          <a:r>
            <a:rPr lang="es-MX" sz="1000" baseline="0">
              <a:solidFill>
                <a:sysClr val="windowText" lastClr="000000"/>
              </a:solidFill>
            </a:rPr>
            <a:t> será la inversión inicial de insumos para tu propuesta.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876300</xdr:colOff>
      <xdr:row>0</xdr:row>
      <xdr:rowOff>161925</xdr:rowOff>
    </xdr:from>
    <xdr:to>
      <xdr:col>7</xdr:col>
      <xdr:colOff>1333500</xdr:colOff>
      <xdr:row>3</xdr:row>
      <xdr:rowOff>47625</xdr:rowOff>
    </xdr:to>
    <xdr:pic>
      <xdr:nvPicPr>
        <xdr:cNvPr id="18" name="Picture 4" descr="Resultado de imagen para button back 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6099EC-5A5C-4AB4-A192-A0D581F1A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0325" y="16192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70781</xdr:colOff>
      <xdr:row>4</xdr:row>
      <xdr:rowOff>28575</xdr:rowOff>
    </xdr:from>
    <xdr:to>
      <xdr:col>1</xdr:col>
      <xdr:colOff>70781</xdr:colOff>
      <xdr:row>7</xdr:row>
      <xdr:rowOff>84819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A28C591-9E77-4610-8995-948DB017E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442256" y="790575"/>
          <a:ext cx="729319" cy="627744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981076</xdr:colOff>
      <xdr:row>4</xdr:row>
      <xdr:rowOff>90101</xdr:rowOff>
    </xdr:from>
    <xdr:to>
      <xdr:col>1</xdr:col>
      <xdr:colOff>981076</xdr:colOff>
      <xdr:row>6</xdr:row>
      <xdr:rowOff>183356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91761CD-09DB-4A85-B349-0400BBC54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1352551" y="852101"/>
          <a:ext cx="895349" cy="474255"/>
        </a:xfrm>
        <a:prstGeom prst="rect">
          <a:avLst/>
        </a:prstGeom>
      </xdr:spPr>
    </xdr:pic>
    <xdr:clientData/>
  </xdr:twoCellAnchor>
  <xdr:twoCellAnchor editAs="oneCell">
    <xdr:from>
      <xdr:col>1</xdr:col>
      <xdr:colOff>1990725</xdr:colOff>
      <xdr:row>4</xdr:row>
      <xdr:rowOff>114301</xdr:rowOff>
    </xdr:from>
    <xdr:to>
      <xdr:col>1</xdr:col>
      <xdr:colOff>1990725</xdr:colOff>
      <xdr:row>7</xdr:row>
      <xdr:rowOff>22761</xdr:rowOff>
    </xdr:to>
    <xdr:pic>
      <xdr:nvPicPr>
        <xdr:cNvPr id="11" name="Imagen 10" descr="Imagen que contiene imágenes prediseñadas&#10;&#10;Descripción generada con confianza alta">
          <a:extLst>
            <a:ext uri="{FF2B5EF4-FFF2-40B4-BE49-F238E27FC236}">
              <a16:creationId xmlns:a16="http://schemas.microsoft.com/office/drawing/2014/main" id="{FFC343FC-A9AE-40A3-9341-7CE11CA2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876301"/>
          <a:ext cx="1304925" cy="479960"/>
        </a:xfrm>
        <a:prstGeom prst="rect">
          <a:avLst/>
        </a:prstGeom>
      </xdr:spPr>
    </xdr:pic>
    <xdr:clientData/>
  </xdr:twoCellAnchor>
  <xdr:twoCellAnchor>
    <xdr:from>
      <xdr:col>16</xdr:col>
      <xdr:colOff>495300</xdr:colOff>
      <xdr:row>1</xdr:row>
      <xdr:rowOff>85725</xdr:rowOff>
    </xdr:from>
    <xdr:to>
      <xdr:col>19</xdr:col>
      <xdr:colOff>228600</xdr:colOff>
      <xdr:row>4</xdr:row>
      <xdr:rowOff>123825</xdr:rowOff>
    </xdr:to>
    <xdr:sp macro="" textlink="">
      <xdr:nvSpPr>
        <xdr:cNvPr id="12" name="Bocadillo: rectángulo 11">
          <a:extLst>
            <a:ext uri="{FF2B5EF4-FFF2-40B4-BE49-F238E27FC236}">
              <a16:creationId xmlns:a16="http://schemas.microsoft.com/office/drawing/2014/main" id="{1E414638-378A-4EF7-A9D5-0A253622E2FE}"/>
            </a:ext>
          </a:extLst>
        </xdr:cNvPr>
        <xdr:cNvSpPr/>
      </xdr:nvSpPr>
      <xdr:spPr>
        <a:xfrm>
          <a:off x="15525750" y="276225"/>
          <a:ext cx="2019300" cy="609600"/>
        </a:xfrm>
        <a:prstGeom prst="wedgeRectCallout">
          <a:avLst>
            <a:gd name="adj1" fmla="val -126905"/>
            <a:gd name="adj2" fmla="val -98463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Recuerda abrir para</a:t>
          </a:r>
          <a:r>
            <a:rPr lang="es-MX" sz="1000" baseline="0">
              <a:solidFill>
                <a:sysClr val="windowText" lastClr="000000"/>
              </a:solidFill>
            </a:rPr>
            <a:t> poder ingresar los datos de forma mensual o bien contraer para sólo ver los anuales.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152400</xdr:colOff>
      <xdr:row>10</xdr:row>
      <xdr:rowOff>171450</xdr:rowOff>
    </xdr:from>
    <xdr:to>
      <xdr:col>19</xdr:col>
      <xdr:colOff>647700</xdr:colOff>
      <xdr:row>12</xdr:row>
      <xdr:rowOff>190499</xdr:rowOff>
    </xdr:to>
    <xdr:sp macro="" textlink="">
      <xdr:nvSpPr>
        <xdr:cNvPr id="14" name="Bocadillo: rectángulo 13">
          <a:extLst>
            <a:ext uri="{FF2B5EF4-FFF2-40B4-BE49-F238E27FC236}">
              <a16:creationId xmlns:a16="http://schemas.microsoft.com/office/drawing/2014/main" id="{78AAD051-DC95-4D45-886B-22DEA7B972C8}"/>
            </a:ext>
          </a:extLst>
        </xdr:cNvPr>
        <xdr:cNvSpPr/>
      </xdr:nvSpPr>
      <xdr:spPr>
        <a:xfrm>
          <a:off x="6800850" y="2200275"/>
          <a:ext cx="2019300" cy="409574"/>
        </a:xfrm>
        <a:prstGeom prst="wedgeRectCallout">
          <a:avLst>
            <a:gd name="adj1" fmla="val -56622"/>
            <a:gd name="adj2" fmla="val 107787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No rellenar nada en las columnas grises</a:t>
          </a:r>
        </a:p>
      </xdr:txBody>
    </xdr:sp>
    <xdr:clientData/>
  </xdr:twoCellAnchor>
  <xdr:twoCellAnchor editAs="oneCell">
    <xdr:from>
      <xdr:col>18</xdr:col>
      <xdr:colOff>247650</xdr:colOff>
      <xdr:row>9</xdr:row>
      <xdr:rowOff>28575</xdr:rowOff>
    </xdr:from>
    <xdr:to>
      <xdr:col>18</xdr:col>
      <xdr:colOff>247650</xdr:colOff>
      <xdr:row>10</xdr:row>
      <xdr:rowOff>145186</xdr:rowOff>
    </xdr:to>
    <xdr:pic>
      <xdr:nvPicPr>
        <xdr:cNvPr id="15" name="Imagen 14" descr="Resultado de imagen para advertencia">
          <a:extLst>
            <a:ext uri="{FF2B5EF4-FFF2-40B4-BE49-F238E27FC236}">
              <a16:creationId xmlns:a16="http://schemas.microsoft.com/office/drawing/2014/main" id="{2B6D38B8-6A42-48BF-A37D-AC74CB86A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1857375"/>
          <a:ext cx="390524" cy="307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4</xdr:row>
      <xdr:rowOff>114300</xdr:rowOff>
    </xdr:from>
    <xdr:to>
      <xdr:col>1</xdr:col>
      <xdr:colOff>795994</xdr:colOff>
      <xdr:row>7</xdr:row>
      <xdr:rowOff>75294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524D483-ECF9-4555-9356-19BB63AA8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438150" y="876300"/>
          <a:ext cx="729319" cy="627744"/>
        </a:xfrm>
        <a:prstGeom prst="rect">
          <a:avLst/>
        </a:prstGeom>
      </xdr:spPr>
    </xdr:pic>
    <xdr:clientData/>
  </xdr:twoCellAnchor>
  <xdr:twoCellAnchor editAs="oneCell">
    <xdr:from>
      <xdr:col>1</xdr:col>
      <xdr:colOff>2977220</xdr:colOff>
      <xdr:row>4</xdr:row>
      <xdr:rowOff>128201</xdr:rowOff>
    </xdr:from>
    <xdr:to>
      <xdr:col>1</xdr:col>
      <xdr:colOff>3872569</xdr:colOff>
      <xdr:row>6</xdr:row>
      <xdr:rowOff>126206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2302DD6-F93E-4845-BD2C-E20B0E8E7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3348695" y="890201"/>
          <a:ext cx="895349" cy="474255"/>
        </a:xfrm>
        <a:prstGeom prst="rect">
          <a:avLst/>
        </a:prstGeom>
      </xdr:spPr>
    </xdr:pic>
    <xdr:clientData/>
  </xdr:twoCellAnchor>
  <xdr:twoCellAnchor>
    <xdr:from>
      <xdr:col>6</xdr:col>
      <xdr:colOff>695324</xdr:colOff>
      <xdr:row>7</xdr:row>
      <xdr:rowOff>123825</xdr:rowOff>
    </xdr:from>
    <xdr:to>
      <xdr:col>9</xdr:col>
      <xdr:colOff>628649</xdr:colOff>
      <xdr:row>9</xdr:row>
      <xdr:rowOff>133349</xdr:rowOff>
    </xdr:to>
    <xdr:sp macro="" textlink="">
      <xdr:nvSpPr>
        <xdr:cNvPr id="19" name="Bocadillo: rectángulo 18">
          <a:extLst>
            <a:ext uri="{FF2B5EF4-FFF2-40B4-BE49-F238E27FC236}">
              <a16:creationId xmlns:a16="http://schemas.microsoft.com/office/drawing/2014/main" id="{66FF710B-00DB-4131-8654-388954557AD4}"/>
            </a:ext>
          </a:extLst>
        </xdr:cNvPr>
        <xdr:cNvSpPr/>
      </xdr:nvSpPr>
      <xdr:spPr>
        <a:xfrm>
          <a:off x="8105774" y="1552575"/>
          <a:ext cx="2219325" cy="409574"/>
        </a:xfrm>
        <a:prstGeom prst="wedgeRectCallout">
          <a:avLst>
            <a:gd name="adj1" fmla="val -56622"/>
            <a:gd name="adj2" fmla="val 107787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Ingresar los datos en pieza o</a:t>
          </a:r>
          <a:r>
            <a:rPr lang="es-MX" sz="1000" baseline="0">
              <a:solidFill>
                <a:sysClr val="windowText" lastClr="000000"/>
              </a:solidFill>
            </a:rPr>
            <a:t> unidad nacional como total mensual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152400</xdr:colOff>
      <xdr:row>24</xdr:row>
      <xdr:rowOff>171450</xdr:rowOff>
    </xdr:from>
    <xdr:to>
      <xdr:col>19</xdr:col>
      <xdr:colOff>647700</xdr:colOff>
      <xdr:row>26</xdr:row>
      <xdr:rowOff>190499</xdr:rowOff>
    </xdr:to>
    <xdr:sp macro="" textlink="">
      <xdr:nvSpPr>
        <xdr:cNvPr id="20" name="Bocadillo: rectángulo 19">
          <a:extLst>
            <a:ext uri="{FF2B5EF4-FFF2-40B4-BE49-F238E27FC236}">
              <a16:creationId xmlns:a16="http://schemas.microsoft.com/office/drawing/2014/main" id="{B1C1E1A0-715F-48BF-851B-7ECA9F3CFD5D}"/>
            </a:ext>
          </a:extLst>
        </xdr:cNvPr>
        <xdr:cNvSpPr/>
      </xdr:nvSpPr>
      <xdr:spPr>
        <a:xfrm>
          <a:off x="15944850" y="2200275"/>
          <a:ext cx="2019300" cy="409574"/>
        </a:xfrm>
        <a:prstGeom prst="wedgeRectCallout">
          <a:avLst>
            <a:gd name="adj1" fmla="val -56622"/>
            <a:gd name="adj2" fmla="val 107787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No rellenar nada en las columnas grises</a:t>
          </a:r>
        </a:p>
      </xdr:txBody>
    </xdr:sp>
    <xdr:clientData/>
  </xdr:twoCellAnchor>
  <xdr:oneCellAnchor>
    <xdr:from>
      <xdr:col>16</xdr:col>
      <xdr:colOff>247650</xdr:colOff>
      <xdr:row>23</xdr:row>
      <xdr:rowOff>28575</xdr:rowOff>
    </xdr:from>
    <xdr:ext cx="0" cy="316636"/>
    <xdr:pic>
      <xdr:nvPicPr>
        <xdr:cNvPr id="21" name="Imagen 20" descr="Resultado de imagen para advertencia">
          <a:extLst>
            <a:ext uri="{FF2B5EF4-FFF2-40B4-BE49-F238E27FC236}">
              <a16:creationId xmlns:a16="http://schemas.microsoft.com/office/drawing/2014/main" id="{0AF21F31-44B2-4A74-AA6B-64E8B3C7F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2100" y="1857375"/>
          <a:ext cx="0" cy="316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17</xdr:col>
      <xdr:colOff>190500</xdr:colOff>
      <xdr:row>4</xdr:row>
      <xdr:rowOff>238124</xdr:rowOff>
    </xdr:from>
    <xdr:to>
      <xdr:col>19</xdr:col>
      <xdr:colOff>685800</xdr:colOff>
      <xdr:row>8</xdr:row>
      <xdr:rowOff>104775</xdr:rowOff>
    </xdr:to>
    <xdr:sp macro="" textlink="">
      <xdr:nvSpPr>
        <xdr:cNvPr id="22" name="Bocadillo: rectángulo 21">
          <a:extLst>
            <a:ext uri="{FF2B5EF4-FFF2-40B4-BE49-F238E27FC236}">
              <a16:creationId xmlns:a16="http://schemas.microsoft.com/office/drawing/2014/main" id="{E43807B8-2F51-4C53-8D86-297D5B8282B2}"/>
            </a:ext>
          </a:extLst>
        </xdr:cNvPr>
        <xdr:cNvSpPr/>
      </xdr:nvSpPr>
      <xdr:spPr>
        <a:xfrm>
          <a:off x="15982950" y="1000124"/>
          <a:ext cx="2019300" cy="733426"/>
        </a:xfrm>
        <a:prstGeom prst="wedgeRectCallout">
          <a:avLst>
            <a:gd name="adj1" fmla="val -56622"/>
            <a:gd name="adj2" fmla="val 70106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Considerar un incremento de ventas si lo cree conveniente</a:t>
          </a:r>
          <a:r>
            <a:rPr lang="es-MX" sz="1000" baseline="0">
              <a:solidFill>
                <a:sysClr val="windowText" lastClr="000000"/>
              </a:solidFill>
            </a:rPr>
            <a:t> para los próximos dos años, respecto al año anterior.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581025</xdr:colOff>
      <xdr:row>37</xdr:row>
      <xdr:rowOff>47625</xdr:rowOff>
    </xdr:from>
    <xdr:to>
      <xdr:col>8</xdr:col>
      <xdr:colOff>676275</xdr:colOff>
      <xdr:row>40</xdr:row>
      <xdr:rowOff>66675</xdr:rowOff>
    </xdr:to>
    <xdr:sp macro="" textlink="">
      <xdr:nvSpPr>
        <xdr:cNvPr id="23" name="Bocadillo: rectángulo 22">
          <a:extLst>
            <a:ext uri="{FF2B5EF4-FFF2-40B4-BE49-F238E27FC236}">
              <a16:creationId xmlns:a16="http://schemas.microsoft.com/office/drawing/2014/main" id="{4DFB8C79-5507-40DA-8C14-40894A0D352C}"/>
            </a:ext>
          </a:extLst>
        </xdr:cNvPr>
        <xdr:cNvSpPr/>
      </xdr:nvSpPr>
      <xdr:spPr>
        <a:xfrm>
          <a:off x="7229475" y="7286625"/>
          <a:ext cx="2381250" cy="590550"/>
        </a:xfrm>
        <a:prstGeom prst="wedgeRectCallout">
          <a:avLst>
            <a:gd name="adj1" fmla="val -134788"/>
            <a:gd name="adj2" fmla="val -135987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Estas celdas se llenan</a:t>
          </a:r>
          <a:r>
            <a:rPr lang="es-MX" sz="1000" baseline="0">
              <a:solidFill>
                <a:sysClr val="windowText" lastClr="000000"/>
              </a:solidFill>
            </a:rPr>
            <a:t> automáticamente al declarar el precio en la pestaña  de "PRODUCTOS Y PRECIOS"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15</xdr:col>
      <xdr:colOff>552450</xdr:colOff>
      <xdr:row>4</xdr:row>
      <xdr:rowOff>219075</xdr:rowOff>
    </xdr:from>
    <xdr:to>
      <xdr:col>16</xdr:col>
      <xdr:colOff>247650</xdr:colOff>
      <xdr:row>7</xdr:row>
      <xdr:rowOff>9525</xdr:rowOff>
    </xdr:to>
    <xdr:pic>
      <xdr:nvPicPr>
        <xdr:cNvPr id="24" name="Picture 4" descr="Resultado de imagen para button back 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68E2B1B-BCA0-4FF9-8DA1-46185A5B8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98107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70781</xdr:colOff>
      <xdr:row>4</xdr:row>
      <xdr:rowOff>28575</xdr:rowOff>
    </xdr:from>
    <xdr:to>
      <xdr:col>1</xdr:col>
      <xdr:colOff>800100</xdr:colOff>
      <xdr:row>6</xdr:row>
      <xdr:rowOff>180069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9DDC72-BC86-4D2E-9E23-BC06D11FE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442256" y="790575"/>
          <a:ext cx="729319" cy="627744"/>
        </a:xfrm>
        <a:prstGeom prst="rect">
          <a:avLst/>
        </a:prstGeom>
      </xdr:spPr>
    </xdr:pic>
    <xdr:clientData/>
  </xdr:twoCellAnchor>
  <xdr:twoCellAnchor editAs="oneCell">
    <xdr:from>
      <xdr:col>1</xdr:col>
      <xdr:colOff>3038476</xdr:colOff>
      <xdr:row>4</xdr:row>
      <xdr:rowOff>80576</xdr:rowOff>
    </xdr:from>
    <xdr:to>
      <xdr:col>1</xdr:col>
      <xdr:colOff>3933825</xdr:colOff>
      <xdr:row>6</xdr:row>
      <xdr:rowOff>78581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520953-C21F-429C-99D0-214A76E2F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3409951" y="842576"/>
          <a:ext cx="895349" cy="474255"/>
        </a:xfrm>
        <a:prstGeom prst="rect">
          <a:avLst/>
        </a:prstGeom>
      </xdr:spPr>
    </xdr:pic>
    <xdr:clientData/>
  </xdr:twoCellAnchor>
  <xdr:twoCellAnchor>
    <xdr:from>
      <xdr:col>16</xdr:col>
      <xdr:colOff>495300</xdr:colOff>
      <xdr:row>1</xdr:row>
      <xdr:rowOff>85725</xdr:rowOff>
    </xdr:from>
    <xdr:to>
      <xdr:col>19</xdr:col>
      <xdr:colOff>228600</xdr:colOff>
      <xdr:row>4</xdr:row>
      <xdr:rowOff>76200</xdr:rowOff>
    </xdr:to>
    <xdr:sp macro="" textlink="">
      <xdr:nvSpPr>
        <xdr:cNvPr id="6" name="Bocadillo: rectángulo 5">
          <a:extLst>
            <a:ext uri="{FF2B5EF4-FFF2-40B4-BE49-F238E27FC236}">
              <a16:creationId xmlns:a16="http://schemas.microsoft.com/office/drawing/2014/main" id="{B86A088B-4BA0-4E3B-8D6C-F3DCB0B1F3BF}"/>
            </a:ext>
          </a:extLst>
        </xdr:cNvPr>
        <xdr:cNvSpPr/>
      </xdr:nvSpPr>
      <xdr:spPr>
        <a:xfrm>
          <a:off x="6381750" y="276225"/>
          <a:ext cx="2019300" cy="561975"/>
        </a:xfrm>
        <a:prstGeom prst="wedgeRectCallout">
          <a:avLst>
            <a:gd name="adj1" fmla="val -126905"/>
            <a:gd name="adj2" fmla="val -98463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Recuerda abrir para</a:t>
          </a:r>
          <a:r>
            <a:rPr lang="es-MX" sz="1000" baseline="0">
              <a:solidFill>
                <a:sysClr val="windowText" lastClr="000000"/>
              </a:solidFill>
            </a:rPr>
            <a:t> poder ingresar los datos de forma mensual o bien contraer para sólo ver los anuales.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2752725</xdr:colOff>
      <xdr:row>38</xdr:row>
      <xdr:rowOff>152400</xdr:rowOff>
    </xdr:from>
    <xdr:to>
      <xdr:col>15</xdr:col>
      <xdr:colOff>161925</xdr:colOff>
      <xdr:row>41</xdr:row>
      <xdr:rowOff>142875</xdr:rowOff>
    </xdr:to>
    <xdr:sp macro="" textlink="">
      <xdr:nvSpPr>
        <xdr:cNvPr id="7" name="Bocadillo: rectángulo 6">
          <a:extLst>
            <a:ext uri="{FF2B5EF4-FFF2-40B4-BE49-F238E27FC236}">
              <a16:creationId xmlns:a16="http://schemas.microsoft.com/office/drawing/2014/main" id="{D437D12C-6C51-4626-A952-DC606D34C9B5}"/>
            </a:ext>
          </a:extLst>
        </xdr:cNvPr>
        <xdr:cNvSpPr/>
      </xdr:nvSpPr>
      <xdr:spPr>
        <a:xfrm>
          <a:off x="3124200" y="7543800"/>
          <a:ext cx="2162175" cy="561975"/>
        </a:xfrm>
        <a:prstGeom prst="wedgeRectCallout">
          <a:avLst>
            <a:gd name="adj1" fmla="val -82445"/>
            <a:gd name="adj2" fmla="val -117785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Introducir</a:t>
          </a:r>
          <a:r>
            <a:rPr lang="es-MX" sz="1000" baseline="0">
              <a:solidFill>
                <a:sysClr val="windowText" lastClr="000000"/>
              </a:solidFill>
            </a:rPr>
            <a:t> los conceptos recurrentes mensuales, como: Luz, Agua, Sueldos, Internet, Renta u otros.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123825</xdr:colOff>
      <xdr:row>15</xdr:row>
      <xdr:rowOff>161925</xdr:rowOff>
    </xdr:from>
    <xdr:to>
      <xdr:col>19</xdr:col>
      <xdr:colOff>619125</xdr:colOff>
      <xdr:row>17</xdr:row>
      <xdr:rowOff>190499</xdr:rowOff>
    </xdr:to>
    <xdr:sp macro="" textlink="">
      <xdr:nvSpPr>
        <xdr:cNvPr id="8" name="Bocadillo: rectángulo 7">
          <a:extLst>
            <a:ext uri="{FF2B5EF4-FFF2-40B4-BE49-F238E27FC236}">
              <a16:creationId xmlns:a16="http://schemas.microsoft.com/office/drawing/2014/main" id="{F1130BC3-934B-4F22-B49D-4F2DF0D9D98D}"/>
            </a:ext>
          </a:extLst>
        </xdr:cNvPr>
        <xdr:cNvSpPr/>
      </xdr:nvSpPr>
      <xdr:spPr>
        <a:xfrm>
          <a:off x="15916275" y="3152775"/>
          <a:ext cx="2019300" cy="409574"/>
        </a:xfrm>
        <a:prstGeom prst="wedgeRectCallout">
          <a:avLst>
            <a:gd name="adj1" fmla="val -57565"/>
            <a:gd name="adj2" fmla="val -117795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No rellenar nada en las columnas grises</a:t>
          </a:r>
        </a:p>
      </xdr:txBody>
    </xdr:sp>
    <xdr:clientData/>
  </xdr:twoCellAnchor>
  <xdr:twoCellAnchor editAs="oneCell">
    <xdr:from>
      <xdr:col>18</xdr:col>
      <xdr:colOff>190500</xdr:colOff>
      <xdr:row>18</xdr:row>
      <xdr:rowOff>38100</xdr:rowOff>
    </xdr:from>
    <xdr:to>
      <xdr:col>18</xdr:col>
      <xdr:colOff>581024</xdr:colOff>
      <xdr:row>19</xdr:row>
      <xdr:rowOff>154711</xdr:rowOff>
    </xdr:to>
    <xdr:pic>
      <xdr:nvPicPr>
        <xdr:cNvPr id="9" name="Imagen 8" descr="Resultado de imagen para advertencia">
          <a:extLst>
            <a:ext uri="{FF2B5EF4-FFF2-40B4-BE49-F238E27FC236}">
              <a16:creationId xmlns:a16="http://schemas.microsoft.com/office/drawing/2014/main" id="{A5ACC943-AE3B-4468-BB72-3DD22583F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4950" y="3600450"/>
          <a:ext cx="390524" cy="307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7</xdr:row>
      <xdr:rowOff>114300</xdr:rowOff>
    </xdr:from>
    <xdr:to>
      <xdr:col>7</xdr:col>
      <xdr:colOff>571500</xdr:colOff>
      <xdr:row>9</xdr:row>
      <xdr:rowOff>123824</xdr:rowOff>
    </xdr:to>
    <xdr:sp macro="" textlink="">
      <xdr:nvSpPr>
        <xdr:cNvPr id="10" name="Bocadillo: rectángulo 9">
          <a:extLst>
            <a:ext uri="{FF2B5EF4-FFF2-40B4-BE49-F238E27FC236}">
              <a16:creationId xmlns:a16="http://schemas.microsoft.com/office/drawing/2014/main" id="{C48177E8-EB68-4F35-B343-E6ECF363557C}"/>
            </a:ext>
          </a:extLst>
        </xdr:cNvPr>
        <xdr:cNvSpPr/>
      </xdr:nvSpPr>
      <xdr:spPr>
        <a:xfrm>
          <a:off x="6724650" y="1543050"/>
          <a:ext cx="2019300" cy="409574"/>
        </a:xfrm>
        <a:prstGeom prst="wedgeRectCallout">
          <a:avLst>
            <a:gd name="adj1" fmla="val -56622"/>
            <a:gd name="adj2" fmla="val 107787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Ingresar los datos en moneda</a:t>
          </a:r>
          <a:r>
            <a:rPr lang="es-MX" sz="1000" baseline="0">
              <a:solidFill>
                <a:sysClr val="windowText" lastClr="000000"/>
              </a:solidFill>
            </a:rPr>
            <a:t> nacional como total mensual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190500</xdr:colOff>
      <xdr:row>8</xdr:row>
      <xdr:rowOff>66674</xdr:rowOff>
    </xdr:from>
    <xdr:to>
      <xdr:col>19</xdr:col>
      <xdr:colOff>685800</xdr:colOff>
      <xdr:row>12</xdr:row>
      <xdr:rowOff>171450</xdr:rowOff>
    </xdr:to>
    <xdr:sp macro="" textlink="">
      <xdr:nvSpPr>
        <xdr:cNvPr id="11" name="Bocadillo: rectángulo 10">
          <a:extLst>
            <a:ext uri="{FF2B5EF4-FFF2-40B4-BE49-F238E27FC236}">
              <a16:creationId xmlns:a16="http://schemas.microsoft.com/office/drawing/2014/main" id="{CCB468A6-43E5-4288-9F40-0E206CA4928C}"/>
            </a:ext>
          </a:extLst>
        </xdr:cNvPr>
        <xdr:cNvSpPr/>
      </xdr:nvSpPr>
      <xdr:spPr>
        <a:xfrm>
          <a:off x="15982950" y="1695449"/>
          <a:ext cx="2019300" cy="895351"/>
        </a:xfrm>
        <a:prstGeom prst="wedgeRectCallout">
          <a:avLst>
            <a:gd name="adj1" fmla="val -58980"/>
            <a:gd name="adj2" fmla="val -23704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Considerar un incremento de gastos si lo cree conveniente</a:t>
          </a:r>
          <a:r>
            <a:rPr lang="es-MX" sz="1000" baseline="0">
              <a:solidFill>
                <a:sysClr val="windowText" lastClr="000000"/>
              </a:solidFill>
            </a:rPr>
            <a:t> para los próximos dos años, respecto al año anterior. (Se aconseja el % de inflación)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15</xdr:col>
      <xdr:colOff>552450</xdr:colOff>
      <xdr:row>4</xdr:row>
      <xdr:rowOff>219075</xdr:rowOff>
    </xdr:from>
    <xdr:to>
      <xdr:col>16</xdr:col>
      <xdr:colOff>247650</xdr:colOff>
      <xdr:row>7</xdr:row>
      <xdr:rowOff>9525</xdr:rowOff>
    </xdr:to>
    <xdr:pic>
      <xdr:nvPicPr>
        <xdr:cNvPr id="12" name="Picture 4" descr="Resultado de imagen para button back 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5D7284-3D7B-4341-A4C4-C2AB42A61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98107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70781</xdr:colOff>
      <xdr:row>4</xdr:row>
      <xdr:rowOff>28575</xdr:rowOff>
    </xdr:from>
    <xdr:to>
      <xdr:col>1</xdr:col>
      <xdr:colOff>981075</xdr:colOff>
      <xdr:row>7</xdr:row>
      <xdr:rowOff>84819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BFEEC5-8E05-43C7-885C-C25D90E3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442256" y="790575"/>
          <a:ext cx="910294" cy="722994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4</xdr:row>
      <xdr:rowOff>80576</xdr:rowOff>
    </xdr:from>
    <xdr:to>
      <xdr:col>4</xdr:col>
      <xdr:colOff>742950</xdr:colOff>
      <xdr:row>6</xdr:row>
      <xdr:rowOff>173831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D8FEB8-74CD-4869-8C26-0C956A52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5572125" y="842576"/>
          <a:ext cx="1057275" cy="569505"/>
        </a:xfrm>
        <a:prstGeom prst="rect">
          <a:avLst/>
        </a:prstGeom>
      </xdr:spPr>
    </xdr:pic>
    <xdr:clientData/>
  </xdr:twoCellAnchor>
  <xdr:twoCellAnchor>
    <xdr:from>
      <xdr:col>3</xdr:col>
      <xdr:colOff>609599</xdr:colOff>
      <xdr:row>14</xdr:row>
      <xdr:rowOff>85725</xdr:rowOff>
    </xdr:from>
    <xdr:to>
      <xdr:col>6</xdr:col>
      <xdr:colOff>504824</xdr:colOff>
      <xdr:row>16</xdr:row>
      <xdr:rowOff>142875</xdr:rowOff>
    </xdr:to>
    <xdr:sp macro="" textlink="">
      <xdr:nvSpPr>
        <xdr:cNvPr id="5" name="Bocadillo: rectángulo 4">
          <a:extLst>
            <a:ext uri="{FF2B5EF4-FFF2-40B4-BE49-F238E27FC236}">
              <a16:creationId xmlns:a16="http://schemas.microsoft.com/office/drawing/2014/main" id="{79F4D3EB-DAC0-4166-8C4F-E0F992346EFA}"/>
            </a:ext>
          </a:extLst>
        </xdr:cNvPr>
        <xdr:cNvSpPr/>
      </xdr:nvSpPr>
      <xdr:spPr>
        <a:xfrm>
          <a:off x="5734049" y="2886075"/>
          <a:ext cx="2181225" cy="447675"/>
        </a:xfrm>
        <a:prstGeom prst="wedgeRectCallout">
          <a:avLst>
            <a:gd name="adj1" fmla="val -79473"/>
            <a:gd name="adj2" fmla="val 82528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Tiene</a:t>
          </a:r>
          <a:r>
            <a:rPr lang="es-MX" sz="1000" baseline="0">
              <a:solidFill>
                <a:sysClr val="windowText" lastClr="000000"/>
              </a:solidFill>
            </a:rPr>
            <a:t> que ser positivo para que rinda más que la tasa de referencia.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133350</xdr:colOff>
      <xdr:row>17</xdr:row>
      <xdr:rowOff>66676</xdr:rowOff>
    </xdr:from>
    <xdr:to>
      <xdr:col>6</xdr:col>
      <xdr:colOff>666750</xdr:colOff>
      <xdr:row>20</xdr:row>
      <xdr:rowOff>76201</xdr:rowOff>
    </xdr:to>
    <xdr:sp macro="" textlink="">
      <xdr:nvSpPr>
        <xdr:cNvPr id="6" name="Bocadillo: rectángulo 5">
          <a:extLst>
            <a:ext uri="{FF2B5EF4-FFF2-40B4-BE49-F238E27FC236}">
              <a16:creationId xmlns:a16="http://schemas.microsoft.com/office/drawing/2014/main" id="{D7F91222-4EDD-48FD-B4E9-E4E72B7ACCBA}"/>
            </a:ext>
          </a:extLst>
        </xdr:cNvPr>
        <xdr:cNvSpPr/>
      </xdr:nvSpPr>
      <xdr:spPr>
        <a:xfrm>
          <a:off x="6019800" y="3448051"/>
          <a:ext cx="2057400" cy="600075"/>
        </a:xfrm>
        <a:prstGeom prst="wedgeRectCallout">
          <a:avLst>
            <a:gd name="adj1" fmla="val -95014"/>
            <a:gd name="adj2" fmla="val -14296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Tiene que ser mayor que la tasa de referencia</a:t>
          </a:r>
          <a:r>
            <a:rPr lang="es-MX" sz="1000" baseline="0">
              <a:solidFill>
                <a:sysClr val="windowText" lastClr="000000"/>
              </a:solidFill>
            </a:rPr>
            <a:t> para que el proyecto sea atractivo para los inversionistas.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1400175</xdr:colOff>
      <xdr:row>14</xdr:row>
      <xdr:rowOff>95250</xdr:rowOff>
    </xdr:from>
    <xdr:to>
      <xdr:col>1</xdr:col>
      <xdr:colOff>3419475</xdr:colOff>
      <xdr:row>17</xdr:row>
      <xdr:rowOff>85725</xdr:rowOff>
    </xdr:to>
    <xdr:sp macro="" textlink="">
      <xdr:nvSpPr>
        <xdr:cNvPr id="7" name="Bocadillo: rectángulo 6">
          <a:extLst>
            <a:ext uri="{FF2B5EF4-FFF2-40B4-BE49-F238E27FC236}">
              <a16:creationId xmlns:a16="http://schemas.microsoft.com/office/drawing/2014/main" id="{3AFEA255-D7EE-48DD-BAD6-259D5BB3BD05}"/>
            </a:ext>
          </a:extLst>
        </xdr:cNvPr>
        <xdr:cNvSpPr/>
      </xdr:nvSpPr>
      <xdr:spPr>
        <a:xfrm>
          <a:off x="1771650" y="2705100"/>
          <a:ext cx="2019300" cy="571500"/>
        </a:xfrm>
        <a:prstGeom prst="wedgeRectCallout">
          <a:avLst>
            <a:gd name="adj1" fmla="val 92906"/>
            <a:gd name="adj2" fmla="val -65883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 baseline="0">
              <a:solidFill>
                <a:sysClr val="windowText" lastClr="000000"/>
              </a:solidFill>
            </a:rPr>
            <a:t>Lo más común es que el primer año sea negativo por las inversiones que se realizan.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914400</xdr:colOff>
      <xdr:row>15</xdr:row>
      <xdr:rowOff>35789</xdr:rowOff>
    </xdr:from>
    <xdr:to>
      <xdr:col>1</xdr:col>
      <xdr:colOff>1304924</xdr:colOff>
      <xdr:row>16</xdr:row>
      <xdr:rowOff>142875</xdr:rowOff>
    </xdr:to>
    <xdr:pic>
      <xdr:nvPicPr>
        <xdr:cNvPr id="8" name="Imagen 7" descr="Resultado de imagen para advertencia">
          <a:extLst>
            <a:ext uri="{FF2B5EF4-FFF2-40B4-BE49-F238E27FC236}">
              <a16:creationId xmlns:a16="http://schemas.microsoft.com/office/drawing/2014/main" id="{CBD42D8A-9B65-4EA0-8DF0-F0525177E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836139"/>
          <a:ext cx="390524" cy="307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542925</xdr:colOff>
      <xdr:row>1</xdr:row>
      <xdr:rowOff>140564</xdr:rowOff>
    </xdr:from>
    <xdr:to>
      <xdr:col>6</xdr:col>
      <xdr:colOff>238125</xdr:colOff>
      <xdr:row>4</xdr:row>
      <xdr:rowOff>26264</xdr:rowOff>
    </xdr:to>
    <xdr:pic>
      <xdr:nvPicPr>
        <xdr:cNvPr id="9" name="Picture 4" descr="Resultado de imagen para button back 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2FCFF9-D77F-476F-BDCF-214377149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331064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647699</xdr:colOff>
      <xdr:row>21</xdr:row>
      <xdr:rowOff>9525</xdr:rowOff>
    </xdr:from>
    <xdr:to>
      <xdr:col>6</xdr:col>
      <xdr:colOff>542924</xdr:colOff>
      <xdr:row>21</xdr:row>
      <xdr:rowOff>400050</xdr:rowOff>
    </xdr:to>
    <xdr:sp macro="" textlink="">
      <xdr:nvSpPr>
        <xdr:cNvPr id="11" name="Bocadillo: rectángulo 10">
          <a:extLst>
            <a:ext uri="{FF2B5EF4-FFF2-40B4-BE49-F238E27FC236}">
              <a16:creationId xmlns:a16="http://schemas.microsoft.com/office/drawing/2014/main" id="{D7FDEF34-4BFE-4BFA-A275-6CF59FC38AC7}"/>
            </a:ext>
          </a:extLst>
        </xdr:cNvPr>
        <xdr:cNvSpPr/>
      </xdr:nvSpPr>
      <xdr:spPr>
        <a:xfrm>
          <a:off x="5772149" y="4191000"/>
          <a:ext cx="2181225" cy="390525"/>
        </a:xfrm>
        <a:prstGeom prst="wedgeRectCallout">
          <a:avLst>
            <a:gd name="adj1" fmla="val -79473"/>
            <a:gd name="adj2" fmla="val -113217"/>
          </a:avLst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00">
              <a:solidFill>
                <a:sysClr val="windowText" lastClr="000000"/>
              </a:solidFill>
            </a:rPr>
            <a:t>Tiene</a:t>
          </a:r>
          <a:r>
            <a:rPr lang="es-MX" sz="1000" baseline="0">
              <a:solidFill>
                <a:sysClr val="windowText" lastClr="000000"/>
              </a:solidFill>
            </a:rPr>
            <a:t> que ser mayor a 1 para que el proyecto genere ganancias.</a:t>
          </a:r>
          <a:endParaRPr lang="es-MX" sz="10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iegoe.lira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60EE9-9BC7-4B4C-AC19-8BF705B9E7A6}">
  <dimension ref="A1:O28"/>
  <sheetViews>
    <sheetView tabSelected="1" workbookViewId="0">
      <selection activeCell="H14" sqref="H14"/>
    </sheetView>
  </sheetViews>
  <sheetFormatPr baseColWidth="10" defaultColWidth="0" defaultRowHeight="15" zeroHeight="1" x14ac:dyDescent="0.25"/>
  <cols>
    <col min="1" max="1" width="4" customWidth="1"/>
    <col min="2" max="8" width="11.42578125" customWidth="1"/>
    <col min="9" max="9" width="4.85546875" customWidth="1"/>
    <col min="10" max="15" width="0" hidden="1" customWidth="1"/>
    <col min="16" max="16384" width="11.42578125" hidden="1"/>
  </cols>
  <sheetData>
    <row r="1" spans="1:9" x14ac:dyDescent="0.25">
      <c r="A1" s="14"/>
      <c r="B1" s="130" t="s">
        <v>61</v>
      </c>
      <c r="C1" s="130"/>
      <c r="D1" s="130"/>
      <c r="E1" s="130"/>
      <c r="F1" s="130"/>
      <c r="G1" s="130"/>
      <c r="H1" s="130"/>
      <c r="I1" s="14"/>
    </row>
    <row r="2" spans="1:9" x14ac:dyDescent="0.25">
      <c r="A2" s="14"/>
      <c r="B2" s="130"/>
      <c r="C2" s="130"/>
      <c r="D2" s="130"/>
      <c r="E2" s="130"/>
      <c r="F2" s="130"/>
      <c r="G2" s="130"/>
      <c r="H2" s="130"/>
      <c r="I2" s="14"/>
    </row>
    <row r="3" spans="1:9" x14ac:dyDescent="0.25">
      <c r="A3" s="14"/>
      <c r="B3" s="131" t="s">
        <v>48</v>
      </c>
      <c r="C3" s="131"/>
      <c r="D3" s="131"/>
      <c r="E3" s="131"/>
      <c r="F3" s="131"/>
      <c r="G3" s="131"/>
      <c r="H3" s="131"/>
      <c r="I3" s="14"/>
    </row>
    <row r="4" spans="1:9" x14ac:dyDescent="0.25">
      <c r="A4" s="14"/>
      <c r="B4" s="131"/>
      <c r="C4" s="131"/>
      <c r="D4" s="131"/>
      <c r="E4" s="131"/>
      <c r="F4" s="131"/>
      <c r="G4" s="131"/>
      <c r="H4" s="131"/>
      <c r="I4" s="14"/>
    </row>
    <row r="5" spans="1:9" ht="23.25" x14ac:dyDescent="0.25">
      <c r="A5" s="14"/>
      <c r="B5" s="39"/>
      <c r="C5" s="39"/>
      <c r="D5" s="39"/>
      <c r="E5" s="39"/>
      <c r="F5" s="39"/>
      <c r="G5" s="39"/>
      <c r="H5" s="39"/>
      <c r="I5" s="14"/>
    </row>
    <row r="6" spans="1:9" ht="23.25" x14ac:dyDescent="0.25">
      <c r="A6" s="14"/>
      <c r="B6" s="39"/>
      <c r="C6" s="39"/>
      <c r="D6" s="39"/>
      <c r="E6" s="39"/>
      <c r="F6" s="39"/>
      <c r="G6" s="39"/>
      <c r="H6" s="39"/>
      <c r="I6" s="14"/>
    </row>
    <row r="7" spans="1:9" ht="23.25" x14ac:dyDescent="0.25">
      <c r="A7" s="14"/>
      <c r="B7" s="39"/>
      <c r="C7" s="39"/>
      <c r="D7" s="39"/>
      <c r="E7" s="39"/>
      <c r="F7" s="39"/>
      <c r="G7" s="39"/>
      <c r="H7" s="39"/>
      <c r="I7" s="14"/>
    </row>
    <row r="8" spans="1:9" x14ac:dyDescent="0.25">
      <c r="A8" s="14"/>
      <c r="B8" s="14"/>
      <c r="C8" s="14"/>
      <c r="D8" s="14" t="s">
        <v>65</v>
      </c>
      <c r="E8" s="14"/>
      <c r="F8" s="14"/>
      <c r="G8" s="14"/>
      <c r="H8" s="14"/>
      <c r="I8" s="14"/>
    </row>
    <row r="9" spans="1:9" x14ac:dyDescent="0.25">
      <c r="A9" s="14"/>
      <c r="B9" s="132" t="s">
        <v>62</v>
      </c>
      <c r="C9" s="132"/>
      <c r="D9" s="132"/>
      <c r="E9" s="132"/>
      <c r="F9" s="132"/>
      <c r="G9" s="132"/>
      <c r="H9" s="132"/>
      <c r="I9" s="14"/>
    </row>
    <row r="10" spans="1:9" x14ac:dyDescent="0.25">
      <c r="A10" s="14"/>
      <c r="B10" s="132"/>
      <c r="C10" s="132"/>
      <c r="D10" s="132"/>
      <c r="E10" s="132"/>
      <c r="F10" s="132"/>
      <c r="G10" s="132"/>
      <c r="H10" s="132"/>
      <c r="I10" s="14"/>
    </row>
    <row r="11" spans="1:9" x14ac:dyDescent="0.25">
      <c r="A11" s="14"/>
      <c r="B11" s="132"/>
      <c r="C11" s="132"/>
      <c r="D11" s="132"/>
      <c r="E11" s="132"/>
      <c r="F11" s="132"/>
      <c r="G11" s="132"/>
      <c r="H11" s="132"/>
      <c r="I11" s="14"/>
    </row>
    <row r="12" spans="1:9" x14ac:dyDescent="0.25">
      <c r="A12" s="14"/>
      <c r="B12" s="132"/>
      <c r="C12" s="132"/>
      <c r="D12" s="132"/>
      <c r="E12" s="132"/>
      <c r="F12" s="132"/>
      <c r="G12" s="132"/>
      <c r="H12" s="132"/>
      <c r="I12" s="14"/>
    </row>
    <row r="13" spans="1:9" x14ac:dyDescent="0.25">
      <c r="A13" s="14"/>
      <c r="B13" s="14"/>
      <c r="C13" s="14"/>
      <c r="D13" s="14"/>
      <c r="E13" s="14"/>
      <c r="F13" s="14"/>
      <c r="G13" s="14"/>
      <c r="H13" s="14"/>
      <c r="I13" s="14"/>
    </row>
    <row r="14" spans="1:9" x14ac:dyDescent="0.25">
      <c r="A14" s="14"/>
      <c r="B14" s="14"/>
      <c r="C14" s="14"/>
      <c r="D14" s="14"/>
      <c r="E14" s="14"/>
      <c r="F14" s="14"/>
      <c r="G14" s="14"/>
      <c r="H14" s="14"/>
      <c r="I14" s="14"/>
    </row>
    <row r="15" spans="1:9" x14ac:dyDescent="0.25">
      <c r="A15" s="14"/>
      <c r="B15" s="14"/>
      <c r="C15" s="14"/>
      <c r="D15" s="14"/>
      <c r="E15" s="14"/>
      <c r="F15" s="14"/>
      <c r="G15" s="14"/>
      <c r="H15" s="14"/>
      <c r="I15" s="14"/>
    </row>
    <row r="16" spans="1:9" x14ac:dyDescent="0.25">
      <c r="A16" s="14"/>
      <c r="B16" s="14" t="s">
        <v>41</v>
      </c>
      <c r="C16" s="14"/>
      <c r="D16" s="14"/>
      <c r="E16" s="14"/>
      <c r="F16" s="14"/>
      <c r="G16" s="14"/>
      <c r="H16" s="14"/>
      <c r="I16" s="14"/>
    </row>
    <row r="17" spans="1:9" x14ac:dyDescent="0.25">
      <c r="A17" s="14"/>
      <c r="B17" s="14"/>
      <c r="C17" s="115" t="s">
        <v>42</v>
      </c>
      <c r="D17" s="14"/>
      <c r="E17" s="14"/>
      <c r="F17" s="14"/>
      <c r="G17" s="14"/>
      <c r="H17" s="14"/>
      <c r="I17" s="14"/>
    </row>
    <row r="18" spans="1:9" x14ac:dyDescent="0.25">
      <c r="A18" s="14"/>
      <c r="B18" s="14"/>
      <c r="C18" s="115" t="s">
        <v>43</v>
      </c>
      <c r="D18" s="14"/>
      <c r="E18" s="14"/>
      <c r="F18" s="14"/>
      <c r="G18" s="14"/>
      <c r="H18" s="14"/>
      <c r="I18" s="14"/>
    </row>
    <row r="19" spans="1:9" x14ac:dyDescent="0.25">
      <c r="A19" s="14"/>
      <c r="B19" s="14"/>
      <c r="C19" s="115" t="s">
        <v>44</v>
      </c>
      <c r="D19" s="14"/>
      <c r="E19" s="14"/>
      <c r="F19" s="14"/>
      <c r="G19" s="14"/>
      <c r="H19" s="14"/>
      <c r="I19" s="14"/>
    </row>
    <row r="20" spans="1:9" x14ac:dyDescent="0.25">
      <c r="A20" s="14"/>
      <c r="B20" s="14"/>
      <c r="C20" s="115" t="s">
        <v>45</v>
      </c>
      <c r="D20" s="14"/>
      <c r="E20" s="14"/>
      <c r="F20" s="14"/>
      <c r="G20" s="14"/>
      <c r="H20" s="14"/>
      <c r="I20" s="14"/>
    </row>
    <row r="21" spans="1:9" x14ac:dyDescent="0.25">
      <c r="A21" s="14"/>
      <c r="B21" s="14"/>
      <c r="C21" s="115" t="s">
        <v>46</v>
      </c>
      <c r="D21" s="14"/>
      <c r="E21" s="14"/>
      <c r="F21" s="14"/>
      <c r="G21" s="14"/>
      <c r="H21" s="14"/>
      <c r="I21" s="14"/>
    </row>
    <row r="22" spans="1:9" x14ac:dyDescent="0.25">
      <c r="A22" s="14"/>
      <c r="B22" s="14"/>
      <c r="C22" s="116" t="s">
        <v>47</v>
      </c>
      <c r="D22" s="14"/>
      <c r="E22" s="14"/>
      <c r="F22" s="14"/>
      <c r="G22" s="14"/>
      <c r="H22" s="14"/>
      <c r="I22" s="14"/>
    </row>
    <row r="23" spans="1:9" x14ac:dyDescent="0.25">
      <c r="A23" s="14"/>
      <c r="B23" s="14"/>
      <c r="C23" s="14"/>
      <c r="D23" s="14"/>
      <c r="E23" s="14"/>
      <c r="F23" s="14"/>
      <c r="G23" s="14"/>
      <c r="H23" s="14"/>
      <c r="I23" s="14"/>
    </row>
    <row r="24" spans="1:9" x14ac:dyDescent="0.25">
      <c r="A24" s="14"/>
      <c r="B24" s="14" t="s">
        <v>49</v>
      </c>
      <c r="C24" s="14"/>
      <c r="D24" s="14"/>
      <c r="E24" s="14"/>
      <c r="F24" s="14"/>
      <c r="G24" s="14"/>
      <c r="H24" s="14"/>
      <c r="I24" s="14"/>
    </row>
    <row r="25" spans="1:9" x14ac:dyDescent="0.25">
      <c r="A25" s="14"/>
      <c r="B25" s="133" t="s">
        <v>64</v>
      </c>
      <c r="C25" s="134"/>
      <c r="D25" s="134"/>
      <c r="E25" s="134"/>
      <c r="F25" s="134"/>
      <c r="G25" s="134"/>
      <c r="H25" s="134"/>
      <c r="I25" s="14"/>
    </row>
    <row r="26" spans="1:9" x14ac:dyDescent="0.25">
      <c r="A26" s="14"/>
      <c r="B26" s="14"/>
      <c r="C26" s="14"/>
      <c r="D26" s="14"/>
      <c r="E26" s="14"/>
      <c r="F26" s="14"/>
      <c r="G26" s="14"/>
      <c r="H26" s="14"/>
      <c r="I26" s="14"/>
    </row>
    <row r="27" spans="1:9" ht="25.5" customHeight="1" x14ac:dyDescent="0.25">
      <c r="A27" s="14"/>
      <c r="B27" s="135" t="s">
        <v>63</v>
      </c>
      <c r="C27" s="135"/>
      <c r="D27" s="135"/>
      <c r="E27" s="135"/>
      <c r="F27" s="135"/>
      <c r="G27" s="135"/>
      <c r="H27" s="135"/>
      <c r="I27" s="14"/>
    </row>
    <row r="28" spans="1:9" x14ac:dyDescent="0.25">
      <c r="A28" s="14"/>
      <c r="B28" s="14"/>
      <c r="C28" s="14"/>
      <c r="D28" s="14"/>
      <c r="E28" s="14"/>
      <c r="F28" s="14"/>
      <c r="G28" s="14"/>
      <c r="H28" s="14"/>
      <c r="I28" s="14"/>
    </row>
  </sheetData>
  <mergeCells count="5">
    <mergeCell ref="B1:H2"/>
    <mergeCell ref="B3:H4"/>
    <mergeCell ref="B9:H12"/>
    <mergeCell ref="B25:H25"/>
    <mergeCell ref="B27:H27"/>
  </mergeCells>
  <hyperlinks>
    <hyperlink ref="B25" r:id="rId1" xr:uid="{34BF5746-6234-427B-AFAE-D131BF3904C0}"/>
    <hyperlink ref="C17" location="'INVERSIÓN INICIAL'!A1" display="Inversión Inicial" xr:uid="{356C1BF3-F6CC-4818-A86A-14130A1689C9}"/>
    <hyperlink ref="C18" location="'PRODUCTOS Y PRECIOS'!A1" display="Producto y Precios" xr:uid="{FDA69106-0390-40D5-A074-42C0ECE023AF}"/>
    <hyperlink ref="C19" location="COSTOS!A1" display="Costos" xr:uid="{1FA3E826-4D4F-4F26-B2D2-7B55F9710C6E}"/>
    <hyperlink ref="C20" location="'PROYECCIÓN DE VENTAS'!A1" display="Proyección de Ventas" xr:uid="{51ABB6E1-A4F8-4904-92DC-D92D179E9C87}"/>
    <hyperlink ref="C21" location="GASTOS!A1" display="Gastos" xr:uid="{2E969B82-F837-4681-9DE8-CE738859DA6E}"/>
    <hyperlink ref="C22" location="'FLUJO DE EFECTIVO'!A1" display="Flujo de Efectivo y Evaluación" xr:uid="{6CCE5BFB-01FE-4E43-AC69-998059E38CA8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B2003-1BEB-430E-A00B-41AF1E6C6AEC}">
  <dimension ref="A1:H37"/>
  <sheetViews>
    <sheetView workbookViewId="0">
      <selection activeCell="F13" sqref="F13:G16"/>
    </sheetView>
  </sheetViews>
  <sheetFormatPr baseColWidth="10" defaultColWidth="0" defaultRowHeight="15" zeroHeight="1" x14ac:dyDescent="0.25"/>
  <cols>
    <col min="1" max="1" width="6" customWidth="1"/>
    <col min="2" max="2" width="37.5703125" customWidth="1"/>
    <col min="3" max="3" width="10.28515625" bestFit="1" customWidth="1"/>
    <col min="4" max="5" width="16.28515625" customWidth="1"/>
    <col min="6" max="7" width="11.42578125" customWidth="1"/>
    <col min="8" max="8" width="7.7109375" customWidth="1"/>
    <col min="9" max="16384" width="11.42578125" hidden="1"/>
  </cols>
  <sheetData>
    <row r="1" spans="1:8" x14ac:dyDescent="0.25">
      <c r="A1" s="14"/>
      <c r="B1" s="130" t="s">
        <v>61</v>
      </c>
      <c r="C1" s="130"/>
      <c r="D1" s="130"/>
      <c r="E1" s="130"/>
      <c r="F1" s="130"/>
      <c r="G1" s="130"/>
      <c r="H1" s="130"/>
    </row>
    <row r="2" spans="1:8" x14ac:dyDescent="0.25">
      <c r="A2" s="14"/>
      <c r="B2" s="130"/>
      <c r="C2" s="130"/>
      <c r="D2" s="130"/>
      <c r="E2" s="130"/>
      <c r="F2" s="130"/>
      <c r="G2" s="130"/>
      <c r="H2" s="130"/>
    </row>
    <row r="3" spans="1:8" x14ac:dyDescent="0.25">
      <c r="A3" s="14"/>
      <c r="B3" s="131" t="s">
        <v>22</v>
      </c>
      <c r="C3" s="131"/>
      <c r="D3" s="131"/>
      <c r="E3" s="131"/>
      <c r="F3" s="131"/>
      <c r="G3" s="131"/>
      <c r="H3" s="131"/>
    </row>
    <row r="4" spans="1:8" x14ac:dyDescent="0.25">
      <c r="A4" s="14"/>
      <c r="B4" s="131"/>
      <c r="C4" s="131"/>
      <c r="D4" s="131"/>
      <c r="E4" s="131"/>
      <c r="F4" s="131"/>
      <c r="G4" s="131"/>
      <c r="H4" s="131"/>
    </row>
    <row r="5" spans="1:8" ht="18.75" x14ac:dyDescent="0.25">
      <c r="A5" s="14"/>
      <c r="B5" s="15"/>
      <c r="C5" s="15"/>
      <c r="D5" s="15"/>
      <c r="E5" s="15"/>
      <c r="F5" s="15"/>
      <c r="G5" s="15"/>
      <c r="H5" s="15"/>
    </row>
    <row r="6" spans="1:8" ht="18.75" x14ac:dyDescent="0.25">
      <c r="A6" s="14"/>
      <c r="B6" s="15"/>
      <c r="C6" s="15"/>
      <c r="D6" s="15"/>
      <c r="E6" s="15"/>
      <c r="F6" s="15"/>
      <c r="G6" s="15"/>
      <c r="H6" s="15"/>
    </row>
    <row r="7" spans="1:8" x14ac:dyDescent="0.25">
      <c r="A7" s="14"/>
      <c r="B7" s="14"/>
      <c r="C7" s="14"/>
      <c r="D7" s="14"/>
      <c r="E7" s="14"/>
      <c r="F7" s="14"/>
      <c r="G7" s="14"/>
      <c r="H7" s="14"/>
    </row>
    <row r="8" spans="1:8" x14ac:dyDescent="0.25">
      <c r="A8" s="14"/>
      <c r="B8" s="14"/>
      <c r="C8" s="14"/>
      <c r="D8" s="14"/>
      <c r="E8" s="14"/>
      <c r="F8" s="14"/>
      <c r="G8" s="14"/>
      <c r="H8" s="14"/>
    </row>
    <row r="9" spans="1:8" x14ac:dyDescent="0.25">
      <c r="A9" s="14"/>
      <c r="B9" s="14"/>
      <c r="C9" s="14"/>
      <c r="D9" s="14"/>
      <c r="E9" s="14"/>
      <c r="F9" s="14"/>
      <c r="G9" s="14"/>
      <c r="H9" s="14"/>
    </row>
    <row r="10" spans="1:8" x14ac:dyDescent="0.25">
      <c r="A10" s="14"/>
      <c r="B10" s="14"/>
      <c r="C10" s="14"/>
      <c r="D10" s="14"/>
      <c r="E10" s="14"/>
      <c r="F10" s="14"/>
      <c r="G10" s="14"/>
      <c r="H10" s="14"/>
    </row>
    <row r="11" spans="1:8" ht="15.75" thickBot="1" x14ac:dyDescent="0.3">
      <c r="A11" s="14"/>
      <c r="B11" s="14"/>
      <c r="C11" s="14"/>
      <c r="D11" s="14"/>
      <c r="E11" s="14"/>
      <c r="F11" s="14"/>
      <c r="G11" s="14"/>
      <c r="H11" s="14"/>
    </row>
    <row r="12" spans="1:8" ht="15.75" thickBot="1" x14ac:dyDescent="0.3">
      <c r="A12" s="14"/>
      <c r="B12" s="40" t="s">
        <v>16</v>
      </c>
      <c r="C12" s="41" t="s">
        <v>19</v>
      </c>
      <c r="D12" s="41" t="s">
        <v>20</v>
      </c>
      <c r="E12" s="42" t="s">
        <v>21</v>
      </c>
      <c r="F12" s="50" t="s">
        <v>17</v>
      </c>
      <c r="G12" s="42" t="s">
        <v>18</v>
      </c>
      <c r="H12" s="14"/>
    </row>
    <row r="13" spans="1:8" x14ac:dyDescent="0.25">
      <c r="A13" s="14"/>
      <c r="B13" s="44"/>
      <c r="C13" s="128"/>
      <c r="D13" s="82"/>
      <c r="E13" s="51" t="str">
        <f>IF(B13="","",C13*D13)</f>
        <v/>
      </c>
      <c r="F13" s="54"/>
      <c r="G13" s="57"/>
      <c r="H13" s="14"/>
    </row>
    <row r="14" spans="1:8" x14ac:dyDescent="0.25">
      <c r="A14" s="14"/>
      <c r="B14" s="45"/>
      <c r="C14" s="60"/>
      <c r="D14" s="83"/>
      <c r="E14" s="52" t="str">
        <f t="shared" ref="E14:E32" si="0">IF(B14="","",C14*D14)</f>
        <v/>
      </c>
      <c r="F14" s="55"/>
      <c r="G14" s="58"/>
      <c r="H14" s="14"/>
    </row>
    <row r="15" spans="1:8" x14ac:dyDescent="0.25">
      <c r="A15" s="14"/>
      <c r="B15" s="45"/>
      <c r="C15" s="60"/>
      <c r="D15" s="83"/>
      <c r="E15" s="52" t="str">
        <f t="shared" si="0"/>
        <v/>
      </c>
      <c r="F15" s="55"/>
      <c r="G15" s="58"/>
      <c r="H15" s="14"/>
    </row>
    <row r="16" spans="1:8" x14ac:dyDescent="0.25">
      <c r="A16" s="14"/>
      <c r="B16" s="45"/>
      <c r="C16" s="43"/>
      <c r="D16" s="83"/>
      <c r="E16" s="52" t="str">
        <f t="shared" si="0"/>
        <v/>
      </c>
      <c r="F16" s="55"/>
      <c r="G16" s="58"/>
      <c r="H16" s="14"/>
    </row>
    <row r="17" spans="1:8" x14ac:dyDescent="0.25">
      <c r="A17" s="14"/>
      <c r="B17" s="45"/>
      <c r="C17" s="43"/>
      <c r="D17" s="83"/>
      <c r="E17" s="52" t="str">
        <f t="shared" si="0"/>
        <v/>
      </c>
      <c r="F17" s="55"/>
      <c r="G17" s="58"/>
      <c r="H17" s="14"/>
    </row>
    <row r="18" spans="1:8" x14ac:dyDescent="0.25">
      <c r="A18" s="14"/>
      <c r="B18" s="45"/>
      <c r="C18" s="43"/>
      <c r="D18" s="83"/>
      <c r="E18" s="52" t="str">
        <f t="shared" si="0"/>
        <v/>
      </c>
      <c r="F18" s="55"/>
      <c r="G18" s="58"/>
      <c r="H18" s="14"/>
    </row>
    <row r="19" spans="1:8" x14ac:dyDescent="0.25">
      <c r="A19" s="14"/>
      <c r="B19" s="45"/>
      <c r="C19" s="43"/>
      <c r="D19" s="83"/>
      <c r="E19" s="52" t="str">
        <f t="shared" si="0"/>
        <v/>
      </c>
      <c r="F19" s="55"/>
      <c r="G19" s="58"/>
      <c r="H19" s="14"/>
    </row>
    <row r="20" spans="1:8" x14ac:dyDescent="0.25">
      <c r="A20" s="14"/>
      <c r="B20" s="45"/>
      <c r="C20" s="43"/>
      <c r="D20" s="83"/>
      <c r="E20" s="52" t="str">
        <f t="shared" si="0"/>
        <v/>
      </c>
      <c r="F20" s="55"/>
      <c r="G20" s="58"/>
      <c r="H20" s="14"/>
    </row>
    <row r="21" spans="1:8" x14ac:dyDescent="0.25">
      <c r="A21" s="14"/>
      <c r="B21" s="45"/>
      <c r="C21" s="43"/>
      <c r="D21" s="83"/>
      <c r="E21" s="52" t="str">
        <f t="shared" si="0"/>
        <v/>
      </c>
      <c r="F21" s="55"/>
      <c r="G21" s="58"/>
      <c r="H21" s="14"/>
    </row>
    <row r="22" spans="1:8" x14ac:dyDescent="0.25">
      <c r="A22" s="14"/>
      <c r="B22" s="45"/>
      <c r="C22" s="43"/>
      <c r="D22" s="83"/>
      <c r="E22" s="52" t="str">
        <f t="shared" si="0"/>
        <v/>
      </c>
      <c r="F22" s="55"/>
      <c r="G22" s="58"/>
      <c r="H22" s="14"/>
    </row>
    <row r="23" spans="1:8" x14ac:dyDescent="0.25">
      <c r="A23" s="14"/>
      <c r="B23" s="45"/>
      <c r="C23" s="43"/>
      <c r="D23" s="83"/>
      <c r="E23" s="52" t="str">
        <f t="shared" si="0"/>
        <v/>
      </c>
      <c r="F23" s="55"/>
      <c r="G23" s="58"/>
      <c r="H23" s="14"/>
    </row>
    <row r="24" spans="1:8" x14ac:dyDescent="0.25">
      <c r="A24" s="14"/>
      <c r="B24" s="45"/>
      <c r="C24" s="43"/>
      <c r="D24" s="83"/>
      <c r="E24" s="52" t="str">
        <f t="shared" si="0"/>
        <v/>
      </c>
      <c r="F24" s="55"/>
      <c r="G24" s="58"/>
      <c r="H24" s="14"/>
    </row>
    <row r="25" spans="1:8" x14ac:dyDescent="0.25">
      <c r="A25" s="14"/>
      <c r="B25" s="45"/>
      <c r="C25" s="43"/>
      <c r="D25" s="83"/>
      <c r="E25" s="52" t="str">
        <f t="shared" si="0"/>
        <v/>
      </c>
      <c r="F25" s="55"/>
      <c r="G25" s="58"/>
      <c r="H25" s="14"/>
    </row>
    <row r="26" spans="1:8" x14ac:dyDescent="0.25">
      <c r="A26" s="14"/>
      <c r="B26" s="45"/>
      <c r="C26" s="43"/>
      <c r="D26" s="83"/>
      <c r="E26" s="52" t="str">
        <f t="shared" si="0"/>
        <v/>
      </c>
      <c r="F26" s="55"/>
      <c r="G26" s="58"/>
      <c r="H26" s="14"/>
    </row>
    <row r="27" spans="1:8" x14ac:dyDescent="0.25">
      <c r="A27" s="14"/>
      <c r="B27" s="45"/>
      <c r="C27" s="43"/>
      <c r="D27" s="83"/>
      <c r="E27" s="52" t="str">
        <f t="shared" si="0"/>
        <v/>
      </c>
      <c r="F27" s="55"/>
      <c r="G27" s="58"/>
      <c r="H27" s="14"/>
    </row>
    <row r="28" spans="1:8" x14ac:dyDescent="0.25">
      <c r="A28" s="14"/>
      <c r="B28" s="45"/>
      <c r="C28" s="43"/>
      <c r="D28" s="83"/>
      <c r="E28" s="52" t="str">
        <f t="shared" si="0"/>
        <v/>
      </c>
      <c r="F28" s="55"/>
      <c r="G28" s="58"/>
      <c r="H28" s="14"/>
    </row>
    <row r="29" spans="1:8" x14ac:dyDescent="0.25">
      <c r="A29" s="14"/>
      <c r="B29" s="45"/>
      <c r="C29" s="43"/>
      <c r="D29" s="83"/>
      <c r="E29" s="52" t="str">
        <f t="shared" si="0"/>
        <v/>
      </c>
      <c r="F29" s="55"/>
      <c r="G29" s="58"/>
      <c r="H29" s="14"/>
    </row>
    <row r="30" spans="1:8" x14ac:dyDescent="0.25">
      <c r="A30" s="14"/>
      <c r="B30" s="45"/>
      <c r="C30" s="43"/>
      <c r="D30" s="83"/>
      <c r="E30" s="52" t="str">
        <f t="shared" si="0"/>
        <v/>
      </c>
      <c r="F30" s="55"/>
      <c r="G30" s="58"/>
      <c r="H30" s="14"/>
    </row>
    <row r="31" spans="1:8" x14ac:dyDescent="0.25">
      <c r="A31" s="14"/>
      <c r="B31" s="45"/>
      <c r="C31" s="43"/>
      <c r="D31" s="83"/>
      <c r="E31" s="52" t="str">
        <f t="shared" si="0"/>
        <v/>
      </c>
      <c r="F31" s="55"/>
      <c r="G31" s="58"/>
      <c r="H31" s="14"/>
    </row>
    <row r="32" spans="1:8" ht="15.75" thickBot="1" x14ac:dyDescent="0.3">
      <c r="A32" s="14"/>
      <c r="B32" s="46"/>
      <c r="C32" s="47"/>
      <c r="D32" s="84"/>
      <c r="E32" s="53" t="str">
        <f t="shared" si="0"/>
        <v/>
      </c>
      <c r="F32" s="56"/>
      <c r="G32" s="59"/>
      <c r="H32" s="14"/>
    </row>
    <row r="33" spans="1:8" ht="15.75" thickBot="1" x14ac:dyDescent="0.3">
      <c r="A33" s="14"/>
      <c r="B33" s="14"/>
      <c r="C33" s="136" t="s">
        <v>23</v>
      </c>
      <c r="D33" s="137"/>
      <c r="E33" s="49">
        <f>SUM(E13:E32)</f>
        <v>0</v>
      </c>
      <c r="F33" s="14"/>
      <c r="G33" s="14"/>
      <c r="H33" s="14"/>
    </row>
    <row r="34" spans="1:8" x14ac:dyDescent="0.25">
      <c r="A34" s="14"/>
      <c r="B34" s="14"/>
      <c r="C34" s="14"/>
      <c r="D34" s="14"/>
      <c r="E34" s="14"/>
      <c r="F34" s="14"/>
      <c r="G34" s="14"/>
      <c r="H34" s="14"/>
    </row>
    <row r="35" spans="1:8" ht="22.5" customHeight="1" x14ac:dyDescent="0.25">
      <c r="A35" s="14"/>
      <c r="B35" s="138" t="s">
        <v>63</v>
      </c>
      <c r="C35" s="138"/>
      <c r="D35" s="138"/>
      <c r="E35" s="14"/>
      <c r="F35" s="14"/>
      <c r="G35" s="14"/>
      <c r="H35" s="14"/>
    </row>
    <row r="36" spans="1:8" x14ac:dyDescent="0.25">
      <c r="A36" s="14"/>
      <c r="B36" s="14"/>
      <c r="C36" s="14"/>
      <c r="D36" s="14"/>
      <c r="E36" s="14"/>
      <c r="F36" s="14"/>
      <c r="G36" s="14"/>
      <c r="H36" s="14"/>
    </row>
    <row r="37" spans="1:8" hidden="1" x14ac:dyDescent="0.25">
      <c r="H37" s="14"/>
    </row>
  </sheetData>
  <mergeCells count="4">
    <mergeCell ref="B1:H2"/>
    <mergeCell ref="B3:H4"/>
    <mergeCell ref="C33:D33"/>
    <mergeCell ref="B35:D35"/>
  </mergeCells>
  <dataValidations count="2">
    <dataValidation type="whole" allowBlank="1" showInputMessage="1" showErrorMessage="1" sqref="F13:F32" xr:uid="{52889F3A-0B68-48A3-82BB-CFB54048A19C}">
      <formula1>1</formula1>
      <formula2>12</formula2>
    </dataValidation>
    <dataValidation type="whole" allowBlank="1" showInputMessage="1" showErrorMessage="1" sqref="G13:G32" xr:uid="{8DB8DC5F-9B04-4B81-8675-FD60EF2DEA75}">
      <formula1>1</formula1>
      <formula2>3</formula2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0E540-B82D-4DEE-950C-C8F96E3B3E54}">
  <dimension ref="A1:T31"/>
  <sheetViews>
    <sheetView workbookViewId="0">
      <selection activeCell="B11" sqref="B11:E17"/>
    </sheetView>
  </sheetViews>
  <sheetFormatPr baseColWidth="10" defaultColWidth="0" defaultRowHeight="15" zeroHeight="1" x14ac:dyDescent="0.25"/>
  <cols>
    <col min="1" max="1" width="6.5703125" customWidth="1"/>
    <col min="2" max="2" width="35.5703125" customWidth="1"/>
    <col min="3" max="3" width="15.5703125" style="2" bestFit="1" customWidth="1"/>
    <col min="4" max="4" width="18.85546875" style="2" bestFit="1" customWidth="1"/>
    <col min="5" max="5" width="20.42578125" bestFit="1" customWidth="1"/>
    <col min="6" max="6" width="13" bestFit="1" customWidth="1"/>
    <col min="7" max="7" width="16.42578125" bestFit="1" customWidth="1"/>
    <col min="8" max="8" width="20.7109375" style="14" bestFit="1" customWidth="1"/>
    <col min="9" max="9" width="6.5703125" style="14" customWidth="1"/>
    <col min="10" max="20" width="0" hidden="1" customWidth="1"/>
    <col min="21" max="16384" width="11.42578125" hidden="1"/>
  </cols>
  <sheetData>
    <row r="1" spans="1:8" x14ac:dyDescent="0.25">
      <c r="A1" s="14"/>
      <c r="B1" s="130" t="s">
        <v>61</v>
      </c>
      <c r="C1" s="130"/>
      <c r="D1" s="130"/>
      <c r="E1" s="130"/>
      <c r="F1" s="130"/>
      <c r="G1" s="130"/>
      <c r="H1" s="130"/>
    </row>
    <row r="2" spans="1:8" x14ac:dyDescent="0.25">
      <c r="A2" s="14"/>
      <c r="B2" s="130"/>
      <c r="C2" s="130"/>
      <c r="D2" s="130"/>
      <c r="E2" s="130"/>
      <c r="F2" s="130"/>
      <c r="G2" s="130"/>
      <c r="H2" s="130"/>
    </row>
    <row r="3" spans="1:8" x14ac:dyDescent="0.25">
      <c r="A3" s="14"/>
      <c r="B3" s="131" t="s">
        <v>30</v>
      </c>
      <c r="C3" s="131"/>
      <c r="D3" s="131"/>
      <c r="E3" s="131"/>
      <c r="F3" s="131"/>
      <c r="G3" s="131"/>
      <c r="H3" s="131"/>
    </row>
    <row r="4" spans="1:8" x14ac:dyDescent="0.25">
      <c r="A4" s="14"/>
      <c r="B4" s="131"/>
      <c r="C4" s="131"/>
      <c r="D4" s="131"/>
      <c r="E4" s="131"/>
      <c r="F4" s="131"/>
      <c r="G4" s="131"/>
      <c r="H4" s="131"/>
    </row>
    <row r="5" spans="1:8" ht="18.75" x14ac:dyDescent="0.25">
      <c r="A5" s="14"/>
      <c r="B5" s="15"/>
      <c r="C5" s="15"/>
      <c r="D5" s="15"/>
      <c r="E5" s="15"/>
      <c r="F5" s="15"/>
      <c r="G5" s="15"/>
      <c r="H5" s="15"/>
    </row>
    <row r="6" spans="1:8" ht="18.75" x14ac:dyDescent="0.25">
      <c r="A6" s="14"/>
      <c r="B6" s="15"/>
      <c r="C6" s="15"/>
      <c r="D6" s="15"/>
      <c r="E6" s="15"/>
      <c r="F6" s="15"/>
      <c r="G6" s="15"/>
      <c r="H6" s="15"/>
    </row>
    <row r="7" spans="1:8" x14ac:dyDescent="0.25">
      <c r="A7" s="14"/>
      <c r="B7" s="14"/>
      <c r="C7" s="14"/>
      <c r="D7" s="14"/>
      <c r="E7" s="14"/>
      <c r="F7" s="14"/>
      <c r="G7" s="14"/>
    </row>
    <row r="8" spans="1:8" x14ac:dyDescent="0.25">
      <c r="A8" s="14"/>
      <c r="B8" s="14"/>
      <c r="C8" s="14"/>
      <c r="D8" s="14"/>
      <c r="E8" s="14"/>
      <c r="F8" s="14"/>
      <c r="G8" s="14"/>
    </row>
    <row r="9" spans="1:8" ht="15.75" thickBot="1" x14ac:dyDescent="0.3">
      <c r="A9" s="14"/>
      <c r="B9" s="14"/>
      <c r="C9" s="16"/>
      <c r="D9" s="16"/>
      <c r="E9" s="14"/>
      <c r="F9" s="14"/>
      <c r="G9" s="14"/>
    </row>
    <row r="10" spans="1:8" x14ac:dyDescent="0.25">
      <c r="A10" s="14"/>
      <c r="B10" s="40" t="s">
        <v>27</v>
      </c>
      <c r="C10" s="40" t="s">
        <v>28</v>
      </c>
      <c r="D10" s="40" t="s">
        <v>24</v>
      </c>
      <c r="E10" s="40" t="s">
        <v>29</v>
      </c>
      <c r="F10" s="40" t="s">
        <v>25</v>
      </c>
      <c r="G10" s="40" t="s">
        <v>20</v>
      </c>
      <c r="H10" s="40" t="s">
        <v>26</v>
      </c>
    </row>
    <row r="11" spans="1:8" x14ac:dyDescent="0.25">
      <c r="A11" s="14"/>
      <c r="B11" s="61"/>
      <c r="C11" s="67"/>
      <c r="D11" s="60"/>
      <c r="E11" s="68"/>
      <c r="F11" s="48" t="str">
        <f>IF(E11="","",(1-E11)*C11)</f>
        <v/>
      </c>
      <c r="G11" s="48" t="str">
        <f>IF(B11="","",SUMIF(COSTOS!$B$17:$B$271,'PRODUCTOS Y PRECIOS'!B11,COSTOS!$G$17:$G$271))</f>
        <v/>
      </c>
      <c r="H11" s="91" t="str">
        <f>IF(G11="","",IF(G11=0,"",(F11-G11)/F11))</f>
        <v/>
      </c>
    </row>
    <row r="12" spans="1:8" x14ac:dyDescent="0.25">
      <c r="A12" s="14"/>
      <c r="B12" s="61"/>
      <c r="C12" s="67"/>
      <c r="D12" s="60"/>
      <c r="E12" s="68"/>
      <c r="F12" s="48" t="str">
        <f t="shared" ref="F12:F20" si="0">IF(E12="","",(1-E12)*C12)</f>
        <v/>
      </c>
      <c r="G12" s="48" t="str">
        <f>IF(B12="","",SUMIF(COSTOS!$B$17:$B$271,'PRODUCTOS Y PRECIOS'!B12,COSTOS!$G$17:$G$271))</f>
        <v/>
      </c>
      <c r="H12" s="91" t="str">
        <f t="shared" ref="H12:H20" si="1">IF(G12="","",IF(G12=0,"",(F12-G12)/F12))</f>
        <v/>
      </c>
    </row>
    <row r="13" spans="1:8" x14ac:dyDescent="0.25">
      <c r="A13" s="14"/>
      <c r="B13" s="61"/>
      <c r="C13" s="67"/>
      <c r="D13" s="60"/>
      <c r="E13" s="68"/>
      <c r="F13" s="48" t="str">
        <f t="shared" si="0"/>
        <v/>
      </c>
      <c r="G13" s="48" t="str">
        <f>IF(B13="","",SUMIF(COSTOS!$B$17:$B$271,'PRODUCTOS Y PRECIOS'!B13,COSTOS!$G$17:$G$271))</f>
        <v/>
      </c>
      <c r="H13" s="91" t="str">
        <f t="shared" si="1"/>
        <v/>
      </c>
    </row>
    <row r="14" spans="1:8" x14ac:dyDescent="0.25">
      <c r="A14" s="14"/>
      <c r="B14" s="61"/>
      <c r="C14" s="67"/>
      <c r="D14" s="60"/>
      <c r="E14" s="68"/>
      <c r="F14" s="48" t="str">
        <f t="shared" si="0"/>
        <v/>
      </c>
      <c r="G14" s="48" t="str">
        <f>IF(B14="","",SUMIF(COSTOS!$B$17:$B$271,'PRODUCTOS Y PRECIOS'!B14,COSTOS!$G$17:$G$271))</f>
        <v/>
      </c>
      <c r="H14" s="91" t="str">
        <f t="shared" si="1"/>
        <v/>
      </c>
    </row>
    <row r="15" spans="1:8" x14ac:dyDescent="0.25">
      <c r="A15" s="14"/>
      <c r="B15" s="61"/>
      <c r="C15" s="67"/>
      <c r="D15" s="60"/>
      <c r="E15" s="68"/>
      <c r="F15" s="48" t="str">
        <f t="shared" si="0"/>
        <v/>
      </c>
      <c r="G15" s="48" t="str">
        <f>IF(B15="","",SUMIF(COSTOS!$B$17:$B$271,'PRODUCTOS Y PRECIOS'!B15,COSTOS!$G$17:$G$271))</f>
        <v/>
      </c>
      <c r="H15" s="91" t="str">
        <f t="shared" si="1"/>
        <v/>
      </c>
    </row>
    <row r="16" spans="1:8" x14ac:dyDescent="0.25">
      <c r="A16" s="14"/>
      <c r="B16" s="61"/>
      <c r="C16" s="67"/>
      <c r="D16" s="60"/>
      <c r="E16" s="68"/>
      <c r="F16" s="48" t="str">
        <f t="shared" si="0"/>
        <v/>
      </c>
      <c r="G16" s="48" t="str">
        <f>IF(B16="","",SUMIF(COSTOS!$B$17:$B$271,'PRODUCTOS Y PRECIOS'!B16,COSTOS!$G$17:$G$271))</f>
        <v/>
      </c>
      <c r="H16" s="91" t="str">
        <f t="shared" si="1"/>
        <v/>
      </c>
    </row>
    <row r="17" spans="1:8" x14ac:dyDescent="0.25">
      <c r="A17" s="14"/>
      <c r="B17" s="61"/>
      <c r="C17" s="67"/>
      <c r="D17" s="60"/>
      <c r="E17" s="68"/>
      <c r="F17" s="48" t="str">
        <f t="shared" si="0"/>
        <v/>
      </c>
      <c r="G17" s="48" t="str">
        <f>IF(B17="","",SUMIF(COSTOS!$B$17:$B$271,'PRODUCTOS Y PRECIOS'!B17,COSTOS!$G$17:$G$271))</f>
        <v/>
      </c>
      <c r="H17" s="91" t="str">
        <f t="shared" si="1"/>
        <v/>
      </c>
    </row>
    <row r="18" spans="1:8" x14ac:dyDescent="0.25">
      <c r="A18" s="14"/>
      <c r="B18" s="61"/>
      <c r="C18" s="67"/>
      <c r="D18" s="60"/>
      <c r="E18" s="68"/>
      <c r="F18" s="48" t="str">
        <f t="shared" si="0"/>
        <v/>
      </c>
      <c r="G18" s="48" t="str">
        <f>IF(B18="","",SUMIF(COSTOS!$B$17:$B$271,'PRODUCTOS Y PRECIOS'!B18,COSTOS!$G$17:$G$271))</f>
        <v/>
      </c>
      <c r="H18" s="91" t="str">
        <f t="shared" si="1"/>
        <v/>
      </c>
    </row>
    <row r="19" spans="1:8" x14ac:dyDescent="0.25">
      <c r="A19" s="14"/>
      <c r="B19" s="61"/>
      <c r="C19" s="67"/>
      <c r="D19" s="60"/>
      <c r="E19" s="68"/>
      <c r="F19" s="48" t="str">
        <f t="shared" si="0"/>
        <v/>
      </c>
      <c r="G19" s="48" t="str">
        <f>IF(B19="","",SUMIF(COSTOS!$B$17:$B$271,'PRODUCTOS Y PRECIOS'!B19,COSTOS!$G$17:$G$271))</f>
        <v/>
      </c>
      <c r="H19" s="91" t="str">
        <f t="shared" si="1"/>
        <v/>
      </c>
    </row>
    <row r="20" spans="1:8" x14ac:dyDescent="0.25">
      <c r="A20" s="14"/>
      <c r="B20" s="61"/>
      <c r="C20" s="67"/>
      <c r="D20" s="60"/>
      <c r="E20" s="68"/>
      <c r="F20" s="48" t="str">
        <f t="shared" si="0"/>
        <v/>
      </c>
      <c r="G20" s="48" t="str">
        <f>IF(B20="","",SUMIF(COSTOS!$B$17:$B$271,'PRODUCTOS Y PRECIOS'!B20,COSTOS!$G$17:$G$271))</f>
        <v/>
      </c>
      <c r="H20" s="91" t="str">
        <f t="shared" si="1"/>
        <v/>
      </c>
    </row>
    <row r="21" spans="1:8" x14ac:dyDescent="0.25">
      <c r="A21" s="14"/>
      <c r="B21" s="14"/>
      <c r="C21" s="16"/>
      <c r="D21" s="16"/>
      <c r="E21" s="14"/>
      <c r="F21" s="14"/>
      <c r="G21" s="14"/>
    </row>
    <row r="22" spans="1:8" x14ac:dyDescent="0.25">
      <c r="A22" s="14"/>
      <c r="B22" s="14"/>
      <c r="C22" s="16"/>
      <c r="D22" s="16"/>
      <c r="E22" s="14"/>
      <c r="F22" s="14"/>
      <c r="G22" s="14"/>
    </row>
    <row r="23" spans="1:8" x14ac:dyDescent="0.25">
      <c r="A23" s="14"/>
      <c r="B23" s="14"/>
      <c r="C23" s="16"/>
      <c r="D23" s="16"/>
      <c r="E23" s="14"/>
      <c r="F23" s="14"/>
      <c r="G23" s="14"/>
    </row>
    <row r="24" spans="1:8" x14ac:dyDescent="0.25">
      <c r="A24" s="14"/>
      <c r="B24" s="14"/>
      <c r="C24" s="16"/>
      <c r="D24" s="16"/>
      <c r="E24" s="14"/>
      <c r="F24" s="14"/>
      <c r="G24" s="14"/>
    </row>
    <row r="25" spans="1:8" x14ac:dyDescent="0.25">
      <c r="A25" s="14"/>
      <c r="B25" s="14"/>
      <c r="C25" s="16"/>
      <c r="D25" s="16"/>
      <c r="E25" s="14"/>
      <c r="F25" s="14"/>
      <c r="G25" s="14"/>
    </row>
    <row r="26" spans="1:8" x14ac:dyDescent="0.25">
      <c r="A26" s="14"/>
      <c r="B26" s="14"/>
      <c r="C26" s="16"/>
      <c r="D26" s="16"/>
      <c r="E26" s="14"/>
      <c r="F26" s="14"/>
      <c r="G26" s="14"/>
    </row>
    <row r="27" spans="1:8" x14ac:dyDescent="0.25">
      <c r="A27" s="14"/>
      <c r="B27" s="14"/>
      <c r="C27" s="16"/>
      <c r="D27" s="16"/>
      <c r="E27" s="14"/>
      <c r="F27" s="14"/>
      <c r="G27" s="14"/>
    </row>
    <row r="28" spans="1:8" s="14" customFormat="1" x14ac:dyDescent="0.25">
      <c r="C28" s="16"/>
      <c r="D28" s="16"/>
      <c r="F28"/>
    </row>
    <row r="29" spans="1:8" s="14" customFormat="1" ht="21.75" customHeight="1" x14ac:dyDescent="0.25">
      <c r="B29" s="138" t="s">
        <v>63</v>
      </c>
      <c r="C29" s="138"/>
      <c r="D29" s="138"/>
    </row>
    <row r="30" spans="1:8" s="14" customFormat="1" x14ac:dyDescent="0.25">
      <c r="C30" s="16"/>
      <c r="D30" s="16"/>
    </row>
    <row r="31" spans="1:8" s="14" customFormat="1" hidden="1" x14ac:dyDescent="0.25">
      <c r="C31" s="16"/>
      <c r="D31" s="16"/>
    </row>
  </sheetData>
  <mergeCells count="3">
    <mergeCell ref="B1:H2"/>
    <mergeCell ref="B3:H4"/>
    <mergeCell ref="B29:D2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37B77-ACCB-4003-8DFD-A395C7FDCE2C}">
  <dimension ref="A1:Q278"/>
  <sheetViews>
    <sheetView topLeftCell="C1" workbookViewId="0">
      <pane ySplit="16" topLeftCell="A79" activePane="bottomLeft" state="frozen"/>
      <selection pane="bottomLeft" activeCell="J17" sqref="J17:K83"/>
    </sheetView>
  </sheetViews>
  <sheetFormatPr baseColWidth="10" defaultColWidth="0" defaultRowHeight="15" zeroHeight="1" x14ac:dyDescent="0.25"/>
  <cols>
    <col min="1" max="1" width="6.7109375" style="14" customWidth="1"/>
    <col min="2" max="2" width="39.42578125" customWidth="1"/>
    <col min="3" max="3" width="24.28515625" style="2" customWidth="1"/>
    <col min="4" max="5" width="15.7109375" style="2" customWidth="1"/>
    <col min="6" max="6" width="23" customWidth="1"/>
    <col min="7" max="7" width="15.28515625" customWidth="1"/>
    <col min="8" max="8" width="22.7109375" customWidth="1"/>
    <col min="9" max="9" width="19.7109375" customWidth="1"/>
    <col min="10" max="11" width="17.7109375" customWidth="1"/>
    <col min="12" max="12" width="6" customWidth="1"/>
    <col min="13" max="16384" width="11.42578125" hidden="1"/>
  </cols>
  <sheetData>
    <row r="1" spans="2:17" x14ac:dyDescent="0.25">
      <c r="B1" s="130" t="s">
        <v>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2:17" ht="15" customHeight="1" x14ac:dyDescent="0.25"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</row>
    <row r="3" spans="2:17" ht="15" customHeight="1" x14ac:dyDescent="0.25">
      <c r="B3" s="131" t="s">
        <v>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</row>
    <row r="4" spans="2:17" ht="15" customHeight="1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</row>
    <row r="5" spans="2:17" ht="15" customHeight="1" x14ac:dyDescent="0.25">
      <c r="B5" s="14"/>
      <c r="C5" s="16"/>
      <c r="D5" s="16"/>
      <c r="E5" s="16"/>
      <c r="F5" s="14"/>
      <c r="G5" s="14"/>
      <c r="H5" s="14"/>
      <c r="I5" s="14"/>
      <c r="J5" s="14"/>
      <c r="K5" s="14"/>
      <c r="L5" s="14"/>
    </row>
    <row r="6" spans="2:17" ht="15" customHeight="1" x14ac:dyDescent="0.25">
      <c r="B6" s="14"/>
      <c r="C6" s="16"/>
      <c r="D6" s="16"/>
      <c r="E6" s="16"/>
      <c r="F6" s="14"/>
      <c r="G6" s="14"/>
      <c r="H6" s="14"/>
      <c r="I6" s="14"/>
      <c r="J6" s="14"/>
      <c r="K6" s="14"/>
      <c r="L6" s="14"/>
    </row>
    <row r="7" spans="2:17" x14ac:dyDescent="0.25">
      <c r="B7" s="14"/>
      <c r="C7" s="16"/>
      <c r="D7" s="16"/>
      <c r="E7" s="16"/>
      <c r="F7" s="14"/>
      <c r="G7" s="14"/>
      <c r="H7" s="14"/>
      <c r="I7" s="14"/>
      <c r="J7" s="14"/>
      <c r="K7" s="14"/>
      <c r="L7" s="14"/>
    </row>
    <row r="8" spans="2:17" x14ac:dyDescent="0.25">
      <c r="B8" s="14"/>
      <c r="C8" s="16"/>
      <c r="D8" s="16"/>
      <c r="E8" s="16"/>
      <c r="F8" s="14"/>
      <c r="G8" s="14"/>
      <c r="H8" s="14"/>
      <c r="I8" s="14"/>
      <c r="J8" s="14"/>
      <c r="K8" s="14"/>
      <c r="L8" s="14"/>
    </row>
    <row r="9" spans="2:17" x14ac:dyDescent="0.25">
      <c r="B9" s="14"/>
      <c r="C9" s="16"/>
      <c r="D9" s="16"/>
      <c r="E9" s="16"/>
      <c r="F9" s="14"/>
      <c r="G9" s="14"/>
      <c r="H9" s="14"/>
      <c r="I9" s="14"/>
      <c r="J9" s="14"/>
      <c r="K9" s="14"/>
      <c r="L9" s="14"/>
    </row>
    <row r="10" spans="2:17" x14ac:dyDescent="0.25">
      <c r="B10" s="14"/>
      <c r="C10" s="16"/>
      <c r="D10" s="16"/>
      <c r="E10" s="16"/>
      <c r="F10" s="14"/>
      <c r="G10" s="14"/>
      <c r="H10" s="14"/>
      <c r="I10" s="14"/>
      <c r="J10" s="14"/>
      <c r="K10" s="14"/>
      <c r="L10" s="14"/>
    </row>
    <row r="11" spans="2:17" x14ac:dyDescent="0.25">
      <c r="B11" s="14"/>
      <c r="C11" s="16"/>
      <c r="D11" s="16"/>
      <c r="E11" s="16"/>
      <c r="F11" s="14"/>
      <c r="G11" s="14"/>
      <c r="H11" s="14"/>
      <c r="I11" s="14"/>
      <c r="J11" s="14"/>
      <c r="K11" s="14"/>
      <c r="L11" s="14"/>
    </row>
    <row r="12" spans="2:17" x14ac:dyDescent="0.25">
      <c r="B12" s="14"/>
      <c r="C12" s="16"/>
      <c r="D12" s="16"/>
      <c r="E12" s="16"/>
      <c r="F12" s="14"/>
      <c r="G12" s="14"/>
      <c r="H12" s="14"/>
      <c r="I12" s="14"/>
      <c r="J12" s="14"/>
      <c r="K12" s="14"/>
      <c r="L12" s="14"/>
    </row>
    <row r="13" spans="2:17" x14ac:dyDescent="0.25">
      <c r="B13" s="14"/>
      <c r="C13" s="16"/>
      <c r="D13" s="16"/>
      <c r="E13" s="16"/>
      <c r="F13" s="14"/>
      <c r="G13" s="14"/>
      <c r="H13" s="14"/>
      <c r="I13" s="14"/>
      <c r="J13" s="14"/>
      <c r="K13" s="14"/>
      <c r="L13" s="14"/>
    </row>
    <row r="14" spans="2:17" x14ac:dyDescent="0.25">
      <c r="B14" s="14"/>
      <c r="C14" s="16"/>
      <c r="D14" s="16"/>
      <c r="E14" s="16"/>
      <c r="F14" s="14"/>
      <c r="G14" s="14"/>
      <c r="H14" s="14"/>
      <c r="I14" s="14"/>
      <c r="J14" s="14"/>
      <c r="K14" s="14"/>
      <c r="L14" s="14"/>
    </row>
    <row r="15" spans="2:17" ht="15.75" thickBot="1" x14ac:dyDescent="0.3">
      <c r="B15" s="14"/>
      <c r="C15" s="16"/>
      <c r="D15" s="16"/>
      <c r="E15" s="16"/>
      <c r="F15" s="14"/>
      <c r="G15" s="14"/>
      <c r="H15" s="14"/>
      <c r="I15" s="14"/>
      <c r="J15" s="14"/>
      <c r="K15" s="14"/>
      <c r="L15" s="14"/>
    </row>
    <row r="16" spans="2:17" ht="30.75" customHeight="1" thickBot="1" x14ac:dyDescent="0.3">
      <c r="B16" s="69" t="s">
        <v>27</v>
      </c>
      <c r="C16" s="70" t="s">
        <v>31</v>
      </c>
      <c r="D16" s="70" t="s">
        <v>32</v>
      </c>
      <c r="E16" s="70" t="s">
        <v>33</v>
      </c>
      <c r="F16" s="71" t="s">
        <v>34</v>
      </c>
      <c r="G16" s="71" t="s">
        <v>20</v>
      </c>
      <c r="H16" s="71" t="s">
        <v>35</v>
      </c>
      <c r="I16" s="71" t="s">
        <v>38</v>
      </c>
      <c r="J16" s="71" t="s">
        <v>36</v>
      </c>
      <c r="K16" s="71" t="s">
        <v>37</v>
      </c>
      <c r="L16" s="14"/>
    </row>
    <row r="17" spans="2:12" x14ac:dyDescent="0.25">
      <c r="B17" s="77"/>
      <c r="C17" s="72"/>
      <c r="D17" s="73"/>
      <c r="E17" s="72"/>
      <c r="F17" s="72"/>
      <c r="G17" s="75" t="str">
        <f>IF(E17="","",F17*D17/E17)</f>
        <v/>
      </c>
      <c r="H17" s="72"/>
      <c r="I17" s="76" t="str">
        <f>IF(H17="","",H17*D17)</f>
        <v/>
      </c>
      <c r="J17" s="85"/>
      <c r="K17" s="86"/>
      <c r="L17" s="14"/>
    </row>
    <row r="18" spans="2:12" x14ac:dyDescent="0.25">
      <c r="B18" s="45"/>
      <c r="C18" s="60"/>
      <c r="D18" s="67"/>
      <c r="E18" s="60"/>
      <c r="F18" s="60"/>
      <c r="G18" s="74" t="str">
        <f t="shared" ref="G18:G81" si="0">IF(E18="","",F18*D18/E18)</f>
        <v/>
      </c>
      <c r="H18" s="60"/>
      <c r="I18" s="48" t="str">
        <f t="shared" ref="I18:I81" si="1">IF(H18="","",H18*D18)</f>
        <v/>
      </c>
      <c r="J18" s="87"/>
      <c r="K18" s="88"/>
      <c r="L18" s="14"/>
    </row>
    <row r="19" spans="2:12" x14ac:dyDescent="0.25">
      <c r="B19" s="45"/>
      <c r="C19" s="60"/>
      <c r="D19" s="67"/>
      <c r="E19" s="60"/>
      <c r="F19" s="60"/>
      <c r="G19" s="74" t="str">
        <f t="shared" si="0"/>
        <v/>
      </c>
      <c r="H19" s="60"/>
      <c r="I19" s="48" t="str">
        <f t="shared" si="1"/>
        <v/>
      </c>
      <c r="J19" s="87"/>
      <c r="K19" s="88"/>
      <c r="L19" s="14"/>
    </row>
    <row r="20" spans="2:12" x14ac:dyDescent="0.25">
      <c r="B20" s="45"/>
      <c r="C20" s="60"/>
      <c r="D20" s="67"/>
      <c r="E20" s="60"/>
      <c r="F20" s="60"/>
      <c r="G20" s="74" t="str">
        <f t="shared" si="0"/>
        <v/>
      </c>
      <c r="H20" s="60"/>
      <c r="I20" s="48" t="str">
        <f t="shared" si="1"/>
        <v/>
      </c>
      <c r="J20" s="87"/>
      <c r="K20" s="88"/>
      <c r="L20" s="14"/>
    </row>
    <row r="21" spans="2:12" x14ac:dyDescent="0.25">
      <c r="B21" s="45"/>
      <c r="C21" s="60"/>
      <c r="D21" s="67"/>
      <c r="E21" s="60"/>
      <c r="F21" s="60"/>
      <c r="G21" s="74" t="str">
        <f t="shared" si="0"/>
        <v/>
      </c>
      <c r="H21" s="60"/>
      <c r="I21" s="48" t="str">
        <f t="shared" si="1"/>
        <v/>
      </c>
      <c r="J21" s="87"/>
      <c r="K21" s="88"/>
      <c r="L21" s="14"/>
    </row>
    <row r="22" spans="2:12" x14ac:dyDescent="0.25">
      <c r="B22" s="45"/>
      <c r="C22" s="60"/>
      <c r="D22" s="67"/>
      <c r="E22" s="60"/>
      <c r="F22" s="60"/>
      <c r="G22" s="74" t="str">
        <f t="shared" si="0"/>
        <v/>
      </c>
      <c r="H22" s="60"/>
      <c r="I22" s="48" t="str">
        <f t="shared" si="1"/>
        <v/>
      </c>
      <c r="J22" s="87"/>
      <c r="K22" s="88"/>
      <c r="L22" s="14"/>
    </row>
    <row r="23" spans="2:12" x14ac:dyDescent="0.25">
      <c r="B23" s="45"/>
      <c r="C23" s="60"/>
      <c r="D23" s="67"/>
      <c r="E23" s="60"/>
      <c r="F23" s="60"/>
      <c r="G23" s="74" t="str">
        <f t="shared" si="0"/>
        <v/>
      </c>
      <c r="H23" s="60"/>
      <c r="I23" s="48" t="str">
        <f t="shared" si="1"/>
        <v/>
      </c>
      <c r="J23" s="87"/>
      <c r="K23" s="88"/>
      <c r="L23" s="14"/>
    </row>
    <row r="24" spans="2:12" x14ac:dyDescent="0.25">
      <c r="B24" s="45"/>
      <c r="C24" s="60"/>
      <c r="D24" s="67"/>
      <c r="E24" s="60"/>
      <c r="F24" s="60"/>
      <c r="G24" s="74" t="str">
        <f t="shared" si="0"/>
        <v/>
      </c>
      <c r="H24" s="60"/>
      <c r="I24" s="48" t="str">
        <f t="shared" si="1"/>
        <v/>
      </c>
      <c r="J24" s="87"/>
      <c r="K24" s="88"/>
      <c r="L24" s="14"/>
    </row>
    <row r="25" spans="2:12" x14ac:dyDescent="0.25">
      <c r="B25" s="45"/>
      <c r="C25" s="60"/>
      <c r="D25" s="67"/>
      <c r="E25" s="60"/>
      <c r="F25" s="60"/>
      <c r="G25" s="74" t="str">
        <f t="shared" si="0"/>
        <v/>
      </c>
      <c r="H25" s="60"/>
      <c r="I25" s="48" t="str">
        <f t="shared" si="1"/>
        <v/>
      </c>
      <c r="J25" s="87"/>
      <c r="K25" s="88"/>
      <c r="L25" s="14"/>
    </row>
    <row r="26" spans="2:12" x14ac:dyDescent="0.25">
      <c r="B26" s="45"/>
      <c r="C26" s="60"/>
      <c r="D26" s="67"/>
      <c r="E26" s="60"/>
      <c r="F26" s="60"/>
      <c r="G26" s="74" t="str">
        <f t="shared" si="0"/>
        <v/>
      </c>
      <c r="H26" s="60"/>
      <c r="I26" s="48" t="str">
        <f t="shared" si="1"/>
        <v/>
      </c>
      <c r="J26" s="87"/>
      <c r="K26" s="88"/>
      <c r="L26" s="14"/>
    </row>
    <row r="27" spans="2:12" x14ac:dyDescent="0.25">
      <c r="B27" s="45"/>
      <c r="C27" s="60"/>
      <c r="D27" s="67"/>
      <c r="E27" s="60"/>
      <c r="F27" s="60"/>
      <c r="G27" s="74" t="str">
        <f t="shared" si="0"/>
        <v/>
      </c>
      <c r="H27" s="60"/>
      <c r="I27" s="48" t="str">
        <f t="shared" si="1"/>
        <v/>
      </c>
      <c r="J27" s="87"/>
      <c r="K27" s="88"/>
      <c r="L27" s="14"/>
    </row>
    <row r="28" spans="2:12" x14ac:dyDescent="0.25">
      <c r="B28" s="45"/>
      <c r="C28" s="60"/>
      <c r="D28" s="67"/>
      <c r="E28" s="60"/>
      <c r="F28" s="60"/>
      <c r="G28" s="74" t="str">
        <f t="shared" si="0"/>
        <v/>
      </c>
      <c r="H28" s="60"/>
      <c r="I28" s="48" t="str">
        <f t="shared" si="1"/>
        <v/>
      </c>
      <c r="J28" s="87"/>
      <c r="K28" s="88"/>
      <c r="L28" s="14"/>
    </row>
    <row r="29" spans="2:12" x14ac:dyDescent="0.25">
      <c r="B29" s="45"/>
      <c r="C29" s="60"/>
      <c r="D29" s="67"/>
      <c r="E29" s="60"/>
      <c r="F29" s="60"/>
      <c r="G29" s="74" t="str">
        <f t="shared" si="0"/>
        <v/>
      </c>
      <c r="H29" s="60"/>
      <c r="I29" s="48" t="str">
        <f t="shared" si="1"/>
        <v/>
      </c>
      <c r="J29" s="87"/>
      <c r="K29" s="88"/>
      <c r="L29" s="14"/>
    </row>
    <row r="30" spans="2:12" x14ac:dyDescent="0.25">
      <c r="B30" s="45"/>
      <c r="C30" s="60"/>
      <c r="D30" s="67"/>
      <c r="E30" s="60"/>
      <c r="F30" s="60"/>
      <c r="G30" s="74" t="str">
        <f t="shared" si="0"/>
        <v/>
      </c>
      <c r="H30" s="60"/>
      <c r="I30" s="48" t="str">
        <f t="shared" si="1"/>
        <v/>
      </c>
      <c r="J30" s="87"/>
      <c r="K30" s="88"/>
      <c r="L30" s="14"/>
    </row>
    <row r="31" spans="2:12" x14ac:dyDescent="0.25">
      <c r="B31" s="45"/>
      <c r="C31" s="60"/>
      <c r="D31" s="67"/>
      <c r="E31" s="60"/>
      <c r="F31" s="60"/>
      <c r="G31" s="74" t="str">
        <f t="shared" si="0"/>
        <v/>
      </c>
      <c r="H31" s="60"/>
      <c r="I31" s="48" t="str">
        <f t="shared" si="1"/>
        <v/>
      </c>
      <c r="J31" s="87"/>
      <c r="K31" s="88"/>
      <c r="L31" s="14"/>
    </row>
    <row r="32" spans="2:12" x14ac:dyDescent="0.25">
      <c r="B32" s="45"/>
      <c r="C32" s="60"/>
      <c r="D32" s="67"/>
      <c r="E32" s="60"/>
      <c r="F32" s="60"/>
      <c r="G32" s="74" t="str">
        <f t="shared" si="0"/>
        <v/>
      </c>
      <c r="H32" s="43"/>
      <c r="I32" s="48" t="str">
        <f t="shared" si="1"/>
        <v/>
      </c>
      <c r="J32" s="87"/>
      <c r="K32" s="88"/>
      <c r="L32" s="14"/>
    </row>
    <row r="33" spans="2:12" x14ac:dyDescent="0.25">
      <c r="B33" s="45"/>
      <c r="C33" s="60"/>
      <c r="D33" s="67"/>
      <c r="E33" s="60"/>
      <c r="F33" s="60"/>
      <c r="G33" s="74" t="str">
        <f t="shared" si="0"/>
        <v/>
      </c>
      <c r="H33" s="43"/>
      <c r="I33" s="48" t="str">
        <f t="shared" si="1"/>
        <v/>
      </c>
      <c r="J33" s="87"/>
      <c r="K33" s="88"/>
      <c r="L33" s="14"/>
    </row>
    <row r="34" spans="2:12" x14ac:dyDescent="0.25">
      <c r="B34" s="45"/>
      <c r="C34" s="60"/>
      <c r="D34" s="67"/>
      <c r="E34" s="60"/>
      <c r="F34" s="60"/>
      <c r="G34" s="74" t="str">
        <f t="shared" si="0"/>
        <v/>
      </c>
      <c r="H34" s="43"/>
      <c r="I34" s="48" t="str">
        <f t="shared" si="1"/>
        <v/>
      </c>
      <c r="J34" s="87"/>
      <c r="K34" s="88"/>
      <c r="L34" s="14"/>
    </row>
    <row r="35" spans="2:12" x14ac:dyDescent="0.25">
      <c r="B35" s="45"/>
      <c r="C35" s="60"/>
      <c r="D35" s="67"/>
      <c r="E35" s="60"/>
      <c r="F35" s="60"/>
      <c r="G35" s="74" t="str">
        <f t="shared" si="0"/>
        <v/>
      </c>
      <c r="H35" s="43"/>
      <c r="I35" s="48" t="str">
        <f t="shared" si="1"/>
        <v/>
      </c>
      <c r="J35" s="87"/>
      <c r="K35" s="88"/>
      <c r="L35" s="14"/>
    </row>
    <row r="36" spans="2:12" x14ac:dyDescent="0.25">
      <c r="B36" s="45"/>
      <c r="C36" s="60"/>
      <c r="D36" s="67"/>
      <c r="E36" s="60"/>
      <c r="F36" s="60"/>
      <c r="G36" s="74" t="str">
        <f t="shared" si="0"/>
        <v/>
      </c>
      <c r="H36" s="43"/>
      <c r="I36" s="48" t="str">
        <f t="shared" si="1"/>
        <v/>
      </c>
      <c r="J36" s="87"/>
      <c r="K36" s="88"/>
      <c r="L36" s="14"/>
    </row>
    <row r="37" spans="2:12" x14ac:dyDescent="0.25">
      <c r="B37" s="45"/>
      <c r="C37" s="60"/>
      <c r="D37" s="67"/>
      <c r="E37" s="60"/>
      <c r="F37" s="60"/>
      <c r="G37" s="74" t="str">
        <f t="shared" si="0"/>
        <v/>
      </c>
      <c r="H37" s="43"/>
      <c r="I37" s="48" t="str">
        <f t="shared" si="1"/>
        <v/>
      </c>
      <c r="J37" s="87"/>
      <c r="K37" s="88"/>
      <c r="L37" s="14"/>
    </row>
    <row r="38" spans="2:12" x14ac:dyDescent="0.25">
      <c r="B38" s="45"/>
      <c r="C38" s="60"/>
      <c r="D38" s="67"/>
      <c r="E38" s="60"/>
      <c r="F38" s="60"/>
      <c r="G38" s="74" t="str">
        <f t="shared" si="0"/>
        <v/>
      </c>
      <c r="H38" s="43"/>
      <c r="I38" s="48" t="str">
        <f t="shared" si="1"/>
        <v/>
      </c>
      <c r="J38" s="87"/>
      <c r="K38" s="88"/>
      <c r="L38" s="14"/>
    </row>
    <row r="39" spans="2:12" x14ac:dyDescent="0.25">
      <c r="B39" s="45"/>
      <c r="C39" s="60"/>
      <c r="D39" s="67"/>
      <c r="E39" s="60"/>
      <c r="F39" s="60"/>
      <c r="G39" s="74" t="str">
        <f t="shared" si="0"/>
        <v/>
      </c>
      <c r="H39" s="43"/>
      <c r="I39" s="48" t="str">
        <f t="shared" si="1"/>
        <v/>
      </c>
      <c r="J39" s="87"/>
      <c r="K39" s="88"/>
      <c r="L39" s="14"/>
    </row>
    <row r="40" spans="2:12" x14ac:dyDescent="0.25">
      <c r="B40" s="45"/>
      <c r="C40" s="60"/>
      <c r="D40" s="67"/>
      <c r="E40" s="60"/>
      <c r="F40" s="60"/>
      <c r="G40" s="74" t="str">
        <f t="shared" si="0"/>
        <v/>
      </c>
      <c r="H40" s="43"/>
      <c r="I40" s="48" t="str">
        <f t="shared" si="1"/>
        <v/>
      </c>
      <c r="J40" s="87"/>
      <c r="K40" s="88"/>
      <c r="L40" s="14"/>
    </row>
    <row r="41" spans="2:12" x14ac:dyDescent="0.25">
      <c r="B41" s="45"/>
      <c r="C41" s="60"/>
      <c r="D41" s="67"/>
      <c r="E41" s="60"/>
      <c r="F41" s="60"/>
      <c r="G41" s="74" t="str">
        <f t="shared" si="0"/>
        <v/>
      </c>
      <c r="H41" s="43"/>
      <c r="I41" s="48" t="str">
        <f t="shared" si="1"/>
        <v/>
      </c>
      <c r="J41" s="87"/>
      <c r="K41" s="88"/>
      <c r="L41" s="14"/>
    </row>
    <row r="42" spans="2:12" x14ac:dyDescent="0.25">
      <c r="B42" s="45"/>
      <c r="C42" s="60"/>
      <c r="D42" s="67"/>
      <c r="E42" s="60"/>
      <c r="F42" s="60"/>
      <c r="G42" s="74" t="str">
        <f t="shared" si="0"/>
        <v/>
      </c>
      <c r="H42" s="43"/>
      <c r="I42" s="48" t="str">
        <f t="shared" si="1"/>
        <v/>
      </c>
      <c r="J42" s="87"/>
      <c r="K42" s="88"/>
      <c r="L42" s="14"/>
    </row>
    <row r="43" spans="2:12" x14ac:dyDescent="0.25">
      <c r="B43" s="45"/>
      <c r="C43" s="60"/>
      <c r="D43" s="67"/>
      <c r="E43" s="60"/>
      <c r="F43" s="60"/>
      <c r="G43" s="74" t="str">
        <f t="shared" si="0"/>
        <v/>
      </c>
      <c r="H43" s="43"/>
      <c r="I43" s="48" t="str">
        <f t="shared" si="1"/>
        <v/>
      </c>
      <c r="J43" s="87"/>
      <c r="K43" s="88"/>
      <c r="L43" s="14"/>
    </row>
    <row r="44" spans="2:12" x14ac:dyDescent="0.25">
      <c r="B44" s="45"/>
      <c r="C44" s="60"/>
      <c r="D44" s="67"/>
      <c r="E44" s="60"/>
      <c r="F44" s="60"/>
      <c r="G44" s="74" t="str">
        <f t="shared" si="0"/>
        <v/>
      </c>
      <c r="H44" s="43"/>
      <c r="I44" s="48" t="str">
        <f t="shared" si="1"/>
        <v/>
      </c>
      <c r="J44" s="87"/>
      <c r="K44" s="88"/>
      <c r="L44" s="14"/>
    </row>
    <row r="45" spans="2:12" x14ac:dyDescent="0.25">
      <c r="B45" s="45"/>
      <c r="C45" s="60"/>
      <c r="D45" s="67"/>
      <c r="E45" s="60"/>
      <c r="F45" s="60"/>
      <c r="G45" s="74" t="str">
        <f t="shared" si="0"/>
        <v/>
      </c>
      <c r="H45" s="43"/>
      <c r="I45" s="48" t="str">
        <f t="shared" si="1"/>
        <v/>
      </c>
      <c r="J45" s="87"/>
      <c r="K45" s="88"/>
      <c r="L45" s="14"/>
    </row>
    <row r="46" spans="2:12" x14ac:dyDescent="0.25">
      <c r="B46" s="45"/>
      <c r="C46" s="60"/>
      <c r="D46" s="67"/>
      <c r="E46" s="60"/>
      <c r="F46" s="60"/>
      <c r="G46" s="74" t="str">
        <f t="shared" si="0"/>
        <v/>
      </c>
      <c r="H46" s="43"/>
      <c r="I46" s="48" t="str">
        <f t="shared" si="1"/>
        <v/>
      </c>
      <c r="J46" s="87"/>
      <c r="K46" s="88"/>
      <c r="L46" s="14"/>
    </row>
    <row r="47" spans="2:12" x14ac:dyDescent="0.25">
      <c r="B47" s="45"/>
      <c r="C47" s="60"/>
      <c r="D47" s="67"/>
      <c r="E47" s="60"/>
      <c r="F47" s="60"/>
      <c r="G47" s="74" t="str">
        <f t="shared" si="0"/>
        <v/>
      </c>
      <c r="H47" s="43"/>
      <c r="I47" s="48" t="str">
        <f t="shared" si="1"/>
        <v/>
      </c>
      <c r="J47" s="87"/>
      <c r="K47" s="88"/>
      <c r="L47" s="14"/>
    </row>
    <row r="48" spans="2:12" x14ac:dyDescent="0.25">
      <c r="B48" s="45"/>
      <c r="C48" s="60"/>
      <c r="D48" s="67"/>
      <c r="E48" s="60"/>
      <c r="F48" s="60"/>
      <c r="G48" s="74" t="str">
        <f t="shared" si="0"/>
        <v/>
      </c>
      <c r="H48" s="43"/>
      <c r="I48" s="48" t="str">
        <f t="shared" si="1"/>
        <v/>
      </c>
      <c r="J48" s="87"/>
      <c r="K48" s="88"/>
      <c r="L48" s="14"/>
    </row>
    <row r="49" spans="2:12" x14ac:dyDescent="0.25">
      <c r="B49" s="45"/>
      <c r="C49" s="60"/>
      <c r="D49" s="67"/>
      <c r="E49" s="60"/>
      <c r="F49" s="60"/>
      <c r="G49" s="74" t="str">
        <f t="shared" si="0"/>
        <v/>
      </c>
      <c r="H49" s="43"/>
      <c r="I49" s="48" t="str">
        <f t="shared" si="1"/>
        <v/>
      </c>
      <c r="J49" s="87"/>
      <c r="K49" s="88"/>
      <c r="L49" s="14"/>
    </row>
    <row r="50" spans="2:12" x14ac:dyDescent="0.25">
      <c r="B50" s="45"/>
      <c r="C50" s="60"/>
      <c r="D50" s="67"/>
      <c r="E50" s="60"/>
      <c r="F50" s="60"/>
      <c r="G50" s="74" t="str">
        <f t="shared" si="0"/>
        <v/>
      </c>
      <c r="H50" s="43"/>
      <c r="I50" s="48" t="str">
        <f t="shared" si="1"/>
        <v/>
      </c>
      <c r="J50" s="87"/>
      <c r="K50" s="88"/>
      <c r="L50" s="14"/>
    </row>
    <row r="51" spans="2:12" x14ac:dyDescent="0.25">
      <c r="B51" s="45"/>
      <c r="C51" s="60"/>
      <c r="D51" s="67"/>
      <c r="E51" s="60"/>
      <c r="F51" s="60"/>
      <c r="G51" s="74" t="str">
        <f t="shared" si="0"/>
        <v/>
      </c>
      <c r="H51" s="43"/>
      <c r="I51" s="48" t="str">
        <f t="shared" si="1"/>
        <v/>
      </c>
      <c r="J51" s="87"/>
      <c r="K51" s="88"/>
      <c r="L51" s="14"/>
    </row>
    <row r="52" spans="2:12" x14ac:dyDescent="0.25">
      <c r="B52" s="45"/>
      <c r="C52" s="60"/>
      <c r="D52" s="67"/>
      <c r="E52" s="60"/>
      <c r="F52" s="60"/>
      <c r="G52" s="74" t="str">
        <f t="shared" si="0"/>
        <v/>
      </c>
      <c r="H52" s="43"/>
      <c r="I52" s="48" t="str">
        <f t="shared" si="1"/>
        <v/>
      </c>
      <c r="J52" s="87"/>
      <c r="K52" s="88"/>
      <c r="L52" s="14"/>
    </row>
    <row r="53" spans="2:12" x14ac:dyDescent="0.25">
      <c r="B53" s="45"/>
      <c r="C53" s="60"/>
      <c r="D53" s="67"/>
      <c r="E53" s="60"/>
      <c r="F53" s="60"/>
      <c r="G53" s="74" t="str">
        <f t="shared" si="0"/>
        <v/>
      </c>
      <c r="H53" s="43"/>
      <c r="I53" s="48" t="str">
        <f t="shared" si="1"/>
        <v/>
      </c>
      <c r="J53" s="87"/>
      <c r="K53" s="88"/>
      <c r="L53" s="14"/>
    </row>
    <row r="54" spans="2:12" x14ac:dyDescent="0.25">
      <c r="B54" s="45"/>
      <c r="C54" s="60"/>
      <c r="D54" s="67"/>
      <c r="E54" s="60"/>
      <c r="F54" s="60"/>
      <c r="G54" s="74" t="str">
        <f t="shared" si="0"/>
        <v/>
      </c>
      <c r="H54" s="43"/>
      <c r="I54" s="48" t="str">
        <f t="shared" si="1"/>
        <v/>
      </c>
      <c r="J54" s="87"/>
      <c r="K54" s="88"/>
      <c r="L54" s="14"/>
    </row>
    <row r="55" spans="2:12" x14ac:dyDescent="0.25">
      <c r="B55" s="45"/>
      <c r="C55" s="60"/>
      <c r="D55" s="67"/>
      <c r="E55" s="60"/>
      <c r="F55" s="60"/>
      <c r="G55" s="74" t="str">
        <f t="shared" si="0"/>
        <v/>
      </c>
      <c r="H55" s="43"/>
      <c r="I55" s="48" t="str">
        <f t="shared" si="1"/>
        <v/>
      </c>
      <c r="J55" s="87"/>
      <c r="K55" s="88"/>
      <c r="L55" s="14"/>
    </row>
    <row r="56" spans="2:12" x14ac:dyDescent="0.25">
      <c r="B56" s="45"/>
      <c r="C56" s="60"/>
      <c r="D56" s="67"/>
      <c r="E56" s="60"/>
      <c r="F56" s="60"/>
      <c r="G56" s="74" t="str">
        <f t="shared" si="0"/>
        <v/>
      </c>
      <c r="H56" s="43"/>
      <c r="I56" s="48" t="str">
        <f t="shared" si="1"/>
        <v/>
      </c>
      <c r="J56" s="87"/>
      <c r="K56" s="88"/>
      <c r="L56" s="14"/>
    </row>
    <row r="57" spans="2:12" x14ac:dyDescent="0.25">
      <c r="B57" s="45"/>
      <c r="C57" s="60"/>
      <c r="D57" s="67"/>
      <c r="E57" s="60"/>
      <c r="F57" s="60"/>
      <c r="G57" s="74" t="str">
        <f t="shared" si="0"/>
        <v/>
      </c>
      <c r="H57" s="43"/>
      <c r="I57" s="48" t="str">
        <f t="shared" si="1"/>
        <v/>
      </c>
      <c r="J57" s="87"/>
      <c r="K57" s="88"/>
      <c r="L57" s="14"/>
    </row>
    <row r="58" spans="2:12" x14ac:dyDescent="0.25">
      <c r="B58" s="45"/>
      <c r="C58" s="60"/>
      <c r="D58" s="67"/>
      <c r="E58" s="60"/>
      <c r="F58" s="60"/>
      <c r="G58" s="74" t="str">
        <f t="shared" si="0"/>
        <v/>
      </c>
      <c r="H58" s="43"/>
      <c r="I58" s="48" t="str">
        <f t="shared" si="1"/>
        <v/>
      </c>
      <c r="J58" s="87"/>
      <c r="K58" s="88"/>
      <c r="L58" s="14"/>
    </row>
    <row r="59" spans="2:12" x14ac:dyDescent="0.25">
      <c r="B59" s="45"/>
      <c r="C59" s="60"/>
      <c r="D59" s="67"/>
      <c r="E59" s="60"/>
      <c r="F59" s="60"/>
      <c r="G59" s="74" t="str">
        <f t="shared" si="0"/>
        <v/>
      </c>
      <c r="H59" s="43"/>
      <c r="I59" s="48" t="str">
        <f t="shared" si="1"/>
        <v/>
      </c>
      <c r="J59" s="87"/>
      <c r="K59" s="88"/>
      <c r="L59" s="14"/>
    </row>
    <row r="60" spans="2:12" x14ac:dyDescent="0.25">
      <c r="B60" s="45"/>
      <c r="C60" s="60"/>
      <c r="D60" s="67"/>
      <c r="E60" s="60"/>
      <c r="F60" s="60"/>
      <c r="G60" s="74" t="str">
        <f t="shared" si="0"/>
        <v/>
      </c>
      <c r="H60" s="43"/>
      <c r="I60" s="48" t="str">
        <f t="shared" si="1"/>
        <v/>
      </c>
      <c r="J60" s="87"/>
      <c r="K60" s="88"/>
      <c r="L60" s="14"/>
    </row>
    <row r="61" spans="2:12" x14ac:dyDescent="0.25">
      <c r="B61" s="45"/>
      <c r="C61" s="60"/>
      <c r="D61" s="67"/>
      <c r="E61" s="60"/>
      <c r="F61" s="60"/>
      <c r="G61" s="74" t="str">
        <f t="shared" si="0"/>
        <v/>
      </c>
      <c r="H61" s="43"/>
      <c r="I61" s="48" t="str">
        <f t="shared" si="1"/>
        <v/>
      </c>
      <c r="J61" s="87"/>
      <c r="K61" s="88"/>
      <c r="L61" s="14"/>
    </row>
    <row r="62" spans="2:12" x14ac:dyDescent="0.25">
      <c r="B62" s="45"/>
      <c r="C62" s="60"/>
      <c r="D62" s="67"/>
      <c r="E62" s="60"/>
      <c r="F62" s="60"/>
      <c r="G62" s="74" t="str">
        <f t="shared" si="0"/>
        <v/>
      </c>
      <c r="H62" s="43"/>
      <c r="I62" s="48" t="str">
        <f t="shared" si="1"/>
        <v/>
      </c>
      <c r="J62" s="87"/>
      <c r="K62" s="88"/>
      <c r="L62" s="14"/>
    </row>
    <row r="63" spans="2:12" x14ac:dyDescent="0.25">
      <c r="B63" s="45"/>
      <c r="C63" s="60"/>
      <c r="D63" s="67"/>
      <c r="E63" s="60"/>
      <c r="F63" s="60"/>
      <c r="G63" s="74" t="str">
        <f t="shared" si="0"/>
        <v/>
      </c>
      <c r="H63" s="43"/>
      <c r="I63" s="48" t="str">
        <f t="shared" si="1"/>
        <v/>
      </c>
      <c r="J63" s="87"/>
      <c r="K63" s="88"/>
      <c r="L63" s="14"/>
    </row>
    <row r="64" spans="2:12" x14ac:dyDescent="0.25">
      <c r="B64" s="45"/>
      <c r="C64" s="60"/>
      <c r="D64" s="67"/>
      <c r="E64" s="60"/>
      <c r="F64" s="60"/>
      <c r="G64" s="74" t="str">
        <f t="shared" si="0"/>
        <v/>
      </c>
      <c r="H64" s="43"/>
      <c r="I64" s="48" t="str">
        <f t="shared" si="1"/>
        <v/>
      </c>
      <c r="J64" s="87"/>
      <c r="K64" s="88"/>
      <c r="L64" s="14"/>
    </row>
    <row r="65" spans="2:12" x14ac:dyDescent="0.25">
      <c r="B65" s="45"/>
      <c r="C65" s="60"/>
      <c r="D65" s="67"/>
      <c r="E65" s="60"/>
      <c r="F65" s="60"/>
      <c r="G65" s="74" t="str">
        <f t="shared" si="0"/>
        <v/>
      </c>
      <c r="H65" s="43"/>
      <c r="I65" s="48" t="str">
        <f t="shared" si="1"/>
        <v/>
      </c>
      <c r="J65" s="87"/>
      <c r="K65" s="88"/>
      <c r="L65" s="14"/>
    </row>
    <row r="66" spans="2:12" x14ac:dyDescent="0.25">
      <c r="B66" s="45"/>
      <c r="C66" s="60"/>
      <c r="D66" s="67"/>
      <c r="E66" s="60"/>
      <c r="F66" s="60"/>
      <c r="G66" s="74" t="str">
        <f t="shared" si="0"/>
        <v/>
      </c>
      <c r="H66" s="43"/>
      <c r="I66" s="48" t="str">
        <f t="shared" si="1"/>
        <v/>
      </c>
      <c r="J66" s="87"/>
      <c r="K66" s="88"/>
      <c r="L66" s="14"/>
    </row>
    <row r="67" spans="2:12" x14ac:dyDescent="0.25">
      <c r="B67" s="45"/>
      <c r="C67" s="60"/>
      <c r="D67" s="67"/>
      <c r="E67" s="60"/>
      <c r="F67" s="60"/>
      <c r="G67" s="74" t="str">
        <f t="shared" si="0"/>
        <v/>
      </c>
      <c r="H67" s="43"/>
      <c r="I67" s="48" t="str">
        <f t="shared" si="1"/>
        <v/>
      </c>
      <c r="J67" s="87"/>
      <c r="K67" s="88"/>
      <c r="L67" s="14"/>
    </row>
    <row r="68" spans="2:12" x14ac:dyDescent="0.25">
      <c r="B68" s="45"/>
      <c r="C68" s="60"/>
      <c r="D68" s="67"/>
      <c r="E68" s="60"/>
      <c r="F68" s="60"/>
      <c r="G68" s="74" t="str">
        <f t="shared" si="0"/>
        <v/>
      </c>
      <c r="H68" s="43"/>
      <c r="I68" s="48" t="str">
        <f t="shared" si="1"/>
        <v/>
      </c>
      <c r="J68" s="87"/>
      <c r="K68" s="88"/>
      <c r="L68" s="14"/>
    </row>
    <row r="69" spans="2:12" x14ac:dyDescent="0.25">
      <c r="B69" s="45"/>
      <c r="C69" s="60"/>
      <c r="D69" s="67"/>
      <c r="E69" s="60"/>
      <c r="F69" s="60"/>
      <c r="G69" s="74" t="str">
        <f t="shared" si="0"/>
        <v/>
      </c>
      <c r="H69" s="43"/>
      <c r="I69" s="48" t="str">
        <f t="shared" si="1"/>
        <v/>
      </c>
      <c r="J69" s="87"/>
      <c r="K69" s="88"/>
      <c r="L69" s="14"/>
    </row>
    <row r="70" spans="2:12" x14ac:dyDescent="0.25">
      <c r="B70" s="45"/>
      <c r="C70" s="60"/>
      <c r="D70" s="67"/>
      <c r="E70" s="60"/>
      <c r="F70" s="60"/>
      <c r="G70" s="74" t="str">
        <f t="shared" si="0"/>
        <v/>
      </c>
      <c r="H70" s="43"/>
      <c r="I70" s="48" t="str">
        <f t="shared" si="1"/>
        <v/>
      </c>
      <c r="J70" s="87"/>
      <c r="K70" s="88"/>
      <c r="L70" s="14"/>
    </row>
    <row r="71" spans="2:12" x14ac:dyDescent="0.25">
      <c r="B71" s="45"/>
      <c r="C71" s="60"/>
      <c r="D71" s="67"/>
      <c r="E71" s="60"/>
      <c r="F71" s="60"/>
      <c r="G71" s="74" t="str">
        <f t="shared" si="0"/>
        <v/>
      </c>
      <c r="H71" s="43"/>
      <c r="I71" s="48" t="str">
        <f t="shared" si="1"/>
        <v/>
      </c>
      <c r="J71" s="87"/>
      <c r="K71" s="88"/>
      <c r="L71" s="14"/>
    </row>
    <row r="72" spans="2:12" x14ac:dyDescent="0.25">
      <c r="B72" s="45"/>
      <c r="C72" s="60"/>
      <c r="D72" s="67"/>
      <c r="E72" s="60"/>
      <c r="F72" s="60"/>
      <c r="G72" s="74" t="str">
        <f t="shared" si="0"/>
        <v/>
      </c>
      <c r="H72" s="43"/>
      <c r="I72" s="48" t="str">
        <f t="shared" si="1"/>
        <v/>
      </c>
      <c r="J72" s="87"/>
      <c r="K72" s="88"/>
      <c r="L72" s="14"/>
    </row>
    <row r="73" spans="2:12" x14ac:dyDescent="0.25">
      <c r="B73" s="45"/>
      <c r="C73" s="60"/>
      <c r="D73" s="67"/>
      <c r="E73" s="60"/>
      <c r="F73" s="60"/>
      <c r="G73" s="74" t="str">
        <f t="shared" si="0"/>
        <v/>
      </c>
      <c r="H73" s="43"/>
      <c r="I73" s="48" t="str">
        <f t="shared" si="1"/>
        <v/>
      </c>
      <c r="J73" s="87"/>
      <c r="K73" s="88"/>
      <c r="L73" s="14"/>
    </row>
    <row r="74" spans="2:12" x14ac:dyDescent="0.25">
      <c r="B74" s="45"/>
      <c r="C74" s="60"/>
      <c r="D74" s="67"/>
      <c r="E74" s="60"/>
      <c r="F74" s="60"/>
      <c r="G74" s="74" t="str">
        <f t="shared" si="0"/>
        <v/>
      </c>
      <c r="H74" s="43"/>
      <c r="I74" s="48" t="str">
        <f t="shared" si="1"/>
        <v/>
      </c>
      <c r="J74" s="87"/>
      <c r="K74" s="88"/>
      <c r="L74" s="14"/>
    </row>
    <row r="75" spans="2:12" x14ac:dyDescent="0.25">
      <c r="B75" s="45"/>
      <c r="C75" s="60"/>
      <c r="D75" s="67"/>
      <c r="E75" s="60"/>
      <c r="F75" s="60"/>
      <c r="G75" s="74" t="str">
        <f t="shared" si="0"/>
        <v/>
      </c>
      <c r="H75" s="43"/>
      <c r="I75" s="48" t="str">
        <f t="shared" si="1"/>
        <v/>
      </c>
      <c r="J75" s="87"/>
      <c r="K75" s="88"/>
      <c r="L75" s="14"/>
    </row>
    <row r="76" spans="2:12" x14ac:dyDescent="0.25">
      <c r="B76" s="45"/>
      <c r="C76" s="60"/>
      <c r="D76" s="67"/>
      <c r="E76" s="60"/>
      <c r="F76" s="60"/>
      <c r="G76" s="74" t="str">
        <f t="shared" si="0"/>
        <v/>
      </c>
      <c r="H76" s="43"/>
      <c r="I76" s="48" t="str">
        <f t="shared" si="1"/>
        <v/>
      </c>
      <c r="J76" s="87"/>
      <c r="K76" s="88"/>
      <c r="L76" s="14"/>
    </row>
    <row r="77" spans="2:12" x14ac:dyDescent="0.25">
      <c r="B77" s="45"/>
      <c r="C77" s="60"/>
      <c r="D77" s="67"/>
      <c r="E77" s="60"/>
      <c r="F77" s="60"/>
      <c r="G77" s="74" t="str">
        <f t="shared" si="0"/>
        <v/>
      </c>
      <c r="H77" s="43"/>
      <c r="I77" s="48" t="str">
        <f t="shared" si="1"/>
        <v/>
      </c>
      <c r="J77" s="87"/>
      <c r="K77" s="88"/>
      <c r="L77" s="14"/>
    </row>
    <row r="78" spans="2:12" x14ac:dyDescent="0.25">
      <c r="B78" s="45"/>
      <c r="C78" s="60"/>
      <c r="D78" s="67"/>
      <c r="E78" s="60"/>
      <c r="F78" s="60"/>
      <c r="G78" s="74" t="str">
        <f t="shared" si="0"/>
        <v/>
      </c>
      <c r="H78" s="43"/>
      <c r="I78" s="48" t="str">
        <f t="shared" si="1"/>
        <v/>
      </c>
      <c r="J78" s="87"/>
      <c r="K78" s="88"/>
      <c r="L78" s="14"/>
    </row>
    <row r="79" spans="2:12" x14ac:dyDescent="0.25">
      <c r="B79" s="45"/>
      <c r="C79" s="60"/>
      <c r="D79" s="67"/>
      <c r="E79" s="60"/>
      <c r="F79" s="60"/>
      <c r="G79" s="74" t="str">
        <f t="shared" si="0"/>
        <v/>
      </c>
      <c r="H79" s="43"/>
      <c r="I79" s="48" t="str">
        <f t="shared" si="1"/>
        <v/>
      </c>
      <c r="J79" s="87"/>
      <c r="K79" s="88"/>
      <c r="L79" s="14"/>
    </row>
    <row r="80" spans="2:12" x14ac:dyDescent="0.25">
      <c r="B80" s="45"/>
      <c r="C80" s="60"/>
      <c r="D80" s="67"/>
      <c r="E80" s="60"/>
      <c r="F80" s="60"/>
      <c r="G80" s="74" t="str">
        <f t="shared" si="0"/>
        <v/>
      </c>
      <c r="H80" s="43"/>
      <c r="I80" s="48" t="str">
        <f t="shared" si="1"/>
        <v/>
      </c>
      <c r="J80" s="87"/>
      <c r="K80" s="88"/>
      <c r="L80" s="14"/>
    </row>
    <row r="81" spans="2:12" x14ac:dyDescent="0.25">
      <c r="B81" s="45"/>
      <c r="C81" s="60"/>
      <c r="D81" s="67"/>
      <c r="E81" s="60"/>
      <c r="F81" s="60"/>
      <c r="G81" s="74" t="str">
        <f t="shared" si="0"/>
        <v/>
      </c>
      <c r="H81" s="43"/>
      <c r="I81" s="48" t="str">
        <f t="shared" si="1"/>
        <v/>
      </c>
      <c r="J81" s="87"/>
      <c r="K81" s="88"/>
      <c r="L81" s="14"/>
    </row>
    <row r="82" spans="2:12" x14ac:dyDescent="0.25">
      <c r="B82" s="45"/>
      <c r="C82" s="60"/>
      <c r="D82" s="67"/>
      <c r="E82" s="60"/>
      <c r="F82" s="60"/>
      <c r="G82" s="74" t="str">
        <f t="shared" ref="G82:G145" si="2">IF(E82="","",F82*D82/E82)</f>
        <v/>
      </c>
      <c r="H82" s="43"/>
      <c r="I82" s="48" t="str">
        <f t="shared" ref="I82:I145" si="3">IF(H82="","",H82*D82)</f>
        <v/>
      </c>
      <c r="J82" s="87"/>
      <c r="K82" s="88"/>
      <c r="L82" s="14"/>
    </row>
    <row r="83" spans="2:12" x14ac:dyDescent="0.25">
      <c r="B83" s="45"/>
      <c r="C83" s="60"/>
      <c r="D83" s="67"/>
      <c r="E83" s="60"/>
      <c r="F83" s="60"/>
      <c r="G83" s="74" t="str">
        <f t="shared" si="2"/>
        <v/>
      </c>
      <c r="H83" s="43"/>
      <c r="I83" s="48" t="str">
        <f t="shared" si="3"/>
        <v/>
      </c>
      <c r="J83" s="87"/>
      <c r="K83" s="88"/>
      <c r="L83" s="14"/>
    </row>
    <row r="84" spans="2:12" x14ac:dyDescent="0.25">
      <c r="B84" s="45"/>
      <c r="C84" s="60"/>
      <c r="D84" s="67"/>
      <c r="E84" s="60"/>
      <c r="F84" s="60"/>
      <c r="G84" s="74" t="str">
        <f t="shared" si="2"/>
        <v/>
      </c>
      <c r="H84" s="43"/>
      <c r="I84" s="48" t="str">
        <f t="shared" si="3"/>
        <v/>
      </c>
      <c r="J84" s="87"/>
      <c r="K84" s="88"/>
      <c r="L84" s="14"/>
    </row>
    <row r="85" spans="2:12" x14ac:dyDescent="0.25">
      <c r="B85" s="45"/>
      <c r="C85" s="60"/>
      <c r="D85" s="67"/>
      <c r="E85" s="60"/>
      <c r="F85" s="60"/>
      <c r="G85" s="74" t="str">
        <f t="shared" si="2"/>
        <v/>
      </c>
      <c r="H85" s="43"/>
      <c r="I85" s="48" t="str">
        <f t="shared" si="3"/>
        <v/>
      </c>
      <c r="J85" s="87"/>
      <c r="K85" s="88"/>
      <c r="L85" s="14"/>
    </row>
    <row r="86" spans="2:12" x14ac:dyDescent="0.25">
      <c r="B86" s="45"/>
      <c r="C86" s="60"/>
      <c r="D86" s="67"/>
      <c r="E86" s="60"/>
      <c r="F86" s="60"/>
      <c r="G86" s="74" t="str">
        <f t="shared" si="2"/>
        <v/>
      </c>
      <c r="H86" s="43"/>
      <c r="I86" s="48" t="str">
        <f t="shared" si="3"/>
        <v/>
      </c>
      <c r="J86" s="87"/>
      <c r="K86" s="88"/>
      <c r="L86" s="14"/>
    </row>
    <row r="87" spans="2:12" x14ac:dyDescent="0.25">
      <c r="B87" s="45"/>
      <c r="C87" s="60"/>
      <c r="D87" s="67"/>
      <c r="E87" s="60"/>
      <c r="F87" s="60"/>
      <c r="G87" s="74" t="str">
        <f t="shared" si="2"/>
        <v/>
      </c>
      <c r="H87" s="43"/>
      <c r="I87" s="48" t="str">
        <f t="shared" si="3"/>
        <v/>
      </c>
      <c r="J87" s="87"/>
      <c r="K87" s="88"/>
      <c r="L87" s="14"/>
    </row>
    <row r="88" spans="2:12" x14ac:dyDescent="0.25">
      <c r="B88" s="45"/>
      <c r="C88" s="60"/>
      <c r="D88" s="67"/>
      <c r="E88" s="60"/>
      <c r="F88" s="60"/>
      <c r="G88" s="74" t="str">
        <f t="shared" si="2"/>
        <v/>
      </c>
      <c r="H88" s="43"/>
      <c r="I88" s="48" t="str">
        <f t="shared" si="3"/>
        <v/>
      </c>
      <c r="J88" s="87"/>
      <c r="K88" s="88"/>
      <c r="L88" s="14"/>
    </row>
    <row r="89" spans="2:12" x14ac:dyDescent="0.25">
      <c r="B89" s="45"/>
      <c r="C89" s="60"/>
      <c r="D89" s="67"/>
      <c r="E89" s="60"/>
      <c r="F89" s="60"/>
      <c r="G89" s="74" t="str">
        <f t="shared" si="2"/>
        <v/>
      </c>
      <c r="H89" s="43"/>
      <c r="I89" s="48" t="str">
        <f t="shared" si="3"/>
        <v/>
      </c>
      <c r="J89" s="87"/>
      <c r="K89" s="88"/>
      <c r="L89" s="14"/>
    </row>
    <row r="90" spans="2:12" x14ac:dyDescent="0.25">
      <c r="B90" s="45"/>
      <c r="C90" s="60"/>
      <c r="D90" s="67"/>
      <c r="E90" s="60"/>
      <c r="F90" s="60"/>
      <c r="G90" s="74" t="str">
        <f t="shared" si="2"/>
        <v/>
      </c>
      <c r="H90" s="43"/>
      <c r="I90" s="48" t="str">
        <f t="shared" si="3"/>
        <v/>
      </c>
      <c r="J90" s="87"/>
      <c r="K90" s="88"/>
      <c r="L90" s="14"/>
    </row>
    <row r="91" spans="2:12" x14ac:dyDescent="0.25">
      <c r="B91" s="45"/>
      <c r="C91" s="60"/>
      <c r="D91" s="67"/>
      <c r="E91" s="60"/>
      <c r="F91" s="60"/>
      <c r="G91" s="74" t="str">
        <f t="shared" si="2"/>
        <v/>
      </c>
      <c r="H91" s="43"/>
      <c r="I91" s="48" t="str">
        <f t="shared" si="3"/>
        <v/>
      </c>
      <c r="J91" s="87"/>
      <c r="K91" s="88"/>
      <c r="L91" s="14"/>
    </row>
    <row r="92" spans="2:12" x14ac:dyDescent="0.25">
      <c r="B92" s="45"/>
      <c r="C92" s="60"/>
      <c r="D92" s="67"/>
      <c r="E92" s="60"/>
      <c r="F92" s="60"/>
      <c r="G92" s="74" t="str">
        <f t="shared" si="2"/>
        <v/>
      </c>
      <c r="H92" s="43"/>
      <c r="I92" s="48" t="str">
        <f t="shared" si="3"/>
        <v/>
      </c>
      <c r="J92" s="87"/>
      <c r="K92" s="88"/>
      <c r="L92" s="14"/>
    </row>
    <row r="93" spans="2:12" x14ac:dyDescent="0.25">
      <c r="B93" s="45"/>
      <c r="C93" s="60"/>
      <c r="D93" s="67"/>
      <c r="E93" s="60"/>
      <c r="F93" s="60"/>
      <c r="G93" s="74" t="str">
        <f t="shared" si="2"/>
        <v/>
      </c>
      <c r="H93" s="43"/>
      <c r="I93" s="48" t="str">
        <f t="shared" si="3"/>
        <v/>
      </c>
      <c r="J93" s="87"/>
      <c r="K93" s="88"/>
      <c r="L93" s="14"/>
    </row>
    <row r="94" spans="2:12" x14ac:dyDescent="0.25">
      <c r="B94" s="45"/>
      <c r="C94" s="60"/>
      <c r="D94" s="67"/>
      <c r="E94" s="60"/>
      <c r="F94" s="60"/>
      <c r="G94" s="74" t="str">
        <f t="shared" si="2"/>
        <v/>
      </c>
      <c r="H94" s="43"/>
      <c r="I94" s="48" t="str">
        <f t="shared" si="3"/>
        <v/>
      </c>
      <c r="J94" s="87"/>
      <c r="K94" s="88"/>
      <c r="L94" s="14"/>
    </row>
    <row r="95" spans="2:12" x14ac:dyDescent="0.25">
      <c r="B95" s="45"/>
      <c r="C95" s="60"/>
      <c r="D95" s="67"/>
      <c r="E95" s="60"/>
      <c r="F95" s="60"/>
      <c r="G95" s="74" t="str">
        <f t="shared" si="2"/>
        <v/>
      </c>
      <c r="H95" s="43"/>
      <c r="I95" s="48" t="str">
        <f t="shared" si="3"/>
        <v/>
      </c>
      <c r="J95" s="87"/>
      <c r="K95" s="88"/>
      <c r="L95" s="14"/>
    </row>
    <row r="96" spans="2:12" x14ac:dyDescent="0.25">
      <c r="B96" s="45"/>
      <c r="C96" s="60"/>
      <c r="D96" s="67"/>
      <c r="E96" s="60"/>
      <c r="F96" s="60"/>
      <c r="G96" s="74" t="str">
        <f t="shared" si="2"/>
        <v/>
      </c>
      <c r="H96" s="43"/>
      <c r="I96" s="48" t="str">
        <f t="shared" si="3"/>
        <v/>
      </c>
      <c r="J96" s="87"/>
      <c r="K96" s="88"/>
      <c r="L96" s="14"/>
    </row>
    <row r="97" spans="2:12" x14ac:dyDescent="0.25">
      <c r="B97" s="45"/>
      <c r="C97" s="60"/>
      <c r="D97" s="67"/>
      <c r="E97" s="60"/>
      <c r="F97" s="60"/>
      <c r="G97" s="74" t="str">
        <f t="shared" si="2"/>
        <v/>
      </c>
      <c r="H97" s="43"/>
      <c r="I97" s="48" t="str">
        <f t="shared" si="3"/>
        <v/>
      </c>
      <c r="J97" s="87"/>
      <c r="K97" s="88"/>
      <c r="L97" s="14"/>
    </row>
    <row r="98" spans="2:12" x14ac:dyDescent="0.25">
      <c r="B98" s="45"/>
      <c r="C98" s="60"/>
      <c r="D98" s="67"/>
      <c r="E98" s="60"/>
      <c r="F98" s="60"/>
      <c r="G98" s="74" t="str">
        <f t="shared" si="2"/>
        <v/>
      </c>
      <c r="H98" s="43"/>
      <c r="I98" s="48" t="str">
        <f t="shared" si="3"/>
        <v/>
      </c>
      <c r="J98" s="87"/>
      <c r="K98" s="88"/>
      <c r="L98" s="14"/>
    </row>
    <row r="99" spans="2:12" x14ac:dyDescent="0.25">
      <c r="B99" s="45"/>
      <c r="C99" s="60"/>
      <c r="D99" s="67"/>
      <c r="E99" s="60"/>
      <c r="F99" s="60"/>
      <c r="G99" s="74" t="str">
        <f t="shared" si="2"/>
        <v/>
      </c>
      <c r="H99" s="43"/>
      <c r="I99" s="48" t="str">
        <f t="shared" si="3"/>
        <v/>
      </c>
      <c r="J99" s="87"/>
      <c r="K99" s="88"/>
      <c r="L99" s="14"/>
    </row>
    <row r="100" spans="2:12" x14ac:dyDescent="0.25">
      <c r="B100" s="45"/>
      <c r="C100" s="60"/>
      <c r="D100" s="67"/>
      <c r="E100" s="60"/>
      <c r="F100" s="60"/>
      <c r="G100" s="74" t="str">
        <f t="shared" si="2"/>
        <v/>
      </c>
      <c r="H100" s="43"/>
      <c r="I100" s="48" t="str">
        <f t="shared" si="3"/>
        <v/>
      </c>
      <c r="J100" s="87"/>
      <c r="K100" s="88"/>
      <c r="L100" s="14"/>
    </row>
    <row r="101" spans="2:12" x14ac:dyDescent="0.25">
      <c r="B101" s="45"/>
      <c r="C101" s="60"/>
      <c r="D101" s="67"/>
      <c r="E101" s="60"/>
      <c r="F101" s="60"/>
      <c r="G101" s="74" t="str">
        <f t="shared" si="2"/>
        <v/>
      </c>
      <c r="H101" s="43"/>
      <c r="I101" s="48" t="str">
        <f t="shared" si="3"/>
        <v/>
      </c>
      <c r="J101" s="87"/>
      <c r="K101" s="88"/>
      <c r="L101" s="14"/>
    </row>
    <row r="102" spans="2:12" x14ac:dyDescent="0.25">
      <c r="B102" s="45"/>
      <c r="C102" s="60"/>
      <c r="D102" s="67"/>
      <c r="E102" s="60"/>
      <c r="F102" s="60"/>
      <c r="G102" s="74" t="str">
        <f t="shared" si="2"/>
        <v/>
      </c>
      <c r="H102" s="43"/>
      <c r="I102" s="48" t="str">
        <f t="shared" si="3"/>
        <v/>
      </c>
      <c r="J102" s="87"/>
      <c r="K102" s="88"/>
      <c r="L102" s="14"/>
    </row>
    <row r="103" spans="2:12" x14ac:dyDescent="0.25">
      <c r="B103" s="45"/>
      <c r="C103" s="60"/>
      <c r="D103" s="67"/>
      <c r="E103" s="60"/>
      <c r="F103" s="60"/>
      <c r="G103" s="74" t="str">
        <f t="shared" si="2"/>
        <v/>
      </c>
      <c r="H103" s="43"/>
      <c r="I103" s="48" t="str">
        <f t="shared" si="3"/>
        <v/>
      </c>
      <c r="J103" s="87"/>
      <c r="K103" s="88"/>
      <c r="L103" s="14"/>
    </row>
    <row r="104" spans="2:12" x14ac:dyDescent="0.25">
      <c r="B104" s="45"/>
      <c r="C104" s="60"/>
      <c r="D104" s="67"/>
      <c r="E104" s="60"/>
      <c r="F104" s="60"/>
      <c r="G104" s="74" t="str">
        <f t="shared" si="2"/>
        <v/>
      </c>
      <c r="H104" s="43"/>
      <c r="I104" s="48" t="str">
        <f t="shared" si="3"/>
        <v/>
      </c>
      <c r="J104" s="87"/>
      <c r="K104" s="88"/>
      <c r="L104" s="14"/>
    </row>
    <row r="105" spans="2:12" x14ac:dyDescent="0.25">
      <c r="B105" s="45"/>
      <c r="C105" s="60"/>
      <c r="D105" s="67"/>
      <c r="E105" s="60"/>
      <c r="F105" s="60"/>
      <c r="G105" s="74" t="str">
        <f t="shared" si="2"/>
        <v/>
      </c>
      <c r="H105" s="43"/>
      <c r="I105" s="48" t="str">
        <f t="shared" si="3"/>
        <v/>
      </c>
      <c r="J105" s="87"/>
      <c r="K105" s="88"/>
      <c r="L105" s="14"/>
    </row>
    <row r="106" spans="2:12" x14ac:dyDescent="0.25">
      <c r="B106" s="45"/>
      <c r="C106" s="60"/>
      <c r="D106" s="67"/>
      <c r="E106" s="60"/>
      <c r="F106" s="60"/>
      <c r="G106" s="74" t="str">
        <f t="shared" si="2"/>
        <v/>
      </c>
      <c r="H106" s="43"/>
      <c r="I106" s="48" t="str">
        <f t="shared" si="3"/>
        <v/>
      </c>
      <c r="J106" s="87"/>
      <c r="K106" s="88"/>
      <c r="L106" s="14"/>
    </row>
    <row r="107" spans="2:12" x14ac:dyDescent="0.25">
      <c r="B107" s="45"/>
      <c r="C107" s="60"/>
      <c r="D107" s="67"/>
      <c r="E107" s="60"/>
      <c r="F107" s="60"/>
      <c r="G107" s="74" t="str">
        <f t="shared" si="2"/>
        <v/>
      </c>
      <c r="H107" s="43"/>
      <c r="I107" s="48" t="str">
        <f t="shared" si="3"/>
        <v/>
      </c>
      <c r="J107" s="87"/>
      <c r="K107" s="88"/>
      <c r="L107" s="14"/>
    </row>
    <row r="108" spans="2:12" x14ac:dyDescent="0.25">
      <c r="B108" s="45"/>
      <c r="C108" s="60"/>
      <c r="D108" s="67"/>
      <c r="E108" s="60"/>
      <c r="F108" s="60"/>
      <c r="G108" s="74" t="str">
        <f t="shared" si="2"/>
        <v/>
      </c>
      <c r="H108" s="43"/>
      <c r="I108" s="48" t="str">
        <f t="shared" si="3"/>
        <v/>
      </c>
      <c r="J108" s="87"/>
      <c r="K108" s="88"/>
      <c r="L108" s="14"/>
    </row>
    <row r="109" spans="2:12" x14ac:dyDescent="0.25">
      <c r="B109" s="45"/>
      <c r="C109" s="60"/>
      <c r="D109" s="67"/>
      <c r="E109" s="60"/>
      <c r="F109" s="60"/>
      <c r="G109" s="74" t="str">
        <f t="shared" si="2"/>
        <v/>
      </c>
      <c r="H109" s="43"/>
      <c r="I109" s="48" t="str">
        <f t="shared" si="3"/>
        <v/>
      </c>
      <c r="J109" s="87"/>
      <c r="K109" s="88"/>
      <c r="L109" s="14"/>
    </row>
    <row r="110" spans="2:12" x14ac:dyDescent="0.25">
      <c r="B110" s="45"/>
      <c r="C110" s="60"/>
      <c r="D110" s="67"/>
      <c r="E110" s="60"/>
      <c r="F110" s="60"/>
      <c r="G110" s="74" t="str">
        <f t="shared" si="2"/>
        <v/>
      </c>
      <c r="H110" s="43"/>
      <c r="I110" s="48" t="str">
        <f t="shared" si="3"/>
        <v/>
      </c>
      <c r="J110" s="87"/>
      <c r="K110" s="88"/>
      <c r="L110" s="14"/>
    </row>
    <row r="111" spans="2:12" x14ac:dyDescent="0.25">
      <c r="B111" s="45"/>
      <c r="C111" s="60"/>
      <c r="D111" s="67"/>
      <c r="E111" s="60"/>
      <c r="F111" s="60"/>
      <c r="G111" s="74" t="str">
        <f t="shared" si="2"/>
        <v/>
      </c>
      <c r="H111" s="43"/>
      <c r="I111" s="48" t="str">
        <f t="shared" si="3"/>
        <v/>
      </c>
      <c r="J111" s="87"/>
      <c r="K111" s="88"/>
      <c r="L111" s="14"/>
    </row>
    <row r="112" spans="2:12" x14ac:dyDescent="0.25">
      <c r="B112" s="45"/>
      <c r="C112" s="60"/>
      <c r="D112" s="67"/>
      <c r="E112" s="60"/>
      <c r="F112" s="60"/>
      <c r="G112" s="74" t="str">
        <f t="shared" si="2"/>
        <v/>
      </c>
      <c r="H112" s="43"/>
      <c r="I112" s="48" t="str">
        <f t="shared" si="3"/>
        <v/>
      </c>
      <c r="J112" s="87"/>
      <c r="K112" s="88"/>
      <c r="L112" s="14"/>
    </row>
    <row r="113" spans="2:12" x14ac:dyDescent="0.25">
      <c r="B113" s="45"/>
      <c r="C113" s="60"/>
      <c r="D113" s="67"/>
      <c r="E113" s="60"/>
      <c r="F113" s="60"/>
      <c r="G113" s="74" t="str">
        <f t="shared" si="2"/>
        <v/>
      </c>
      <c r="H113" s="43"/>
      <c r="I113" s="48" t="str">
        <f t="shared" si="3"/>
        <v/>
      </c>
      <c r="J113" s="87"/>
      <c r="K113" s="88"/>
      <c r="L113" s="14"/>
    </row>
    <row r="114" spans="2:12" x14ac:dyDescent="0.25">
      <c r="B114" s="45"/>
      <c r="C114" s="60"/>
      <c r="D114" s="67"/>
      <c r="E114" s="60"/>
      <c r="F114" s="60"/>
      <c r="G114" s="74" t="str">
        <f t="shared" si="2"/>
        <v/>
      </c>
      <c r="H114" s="43"/>
      <c r="I114" s="48" t="str">
        <f t="shared" si="3"/>
        <v/>
      </c>
      <c r="J114" s="87"/>
      <c r="K114" s="88"/>
      <c r="L114" s="14"/>
    </row>
    <row r="115" spans="2:12" x14ac:dyDescent="0.25">
      <c r="B115" s="45"/>
      <c r="C115" s="60"/>
      <c r="D115" s="67"/>
      <c r="E115" s="60"/>
      <c r="F115" s="60"/>
      <c r="G115" s="74" t="str">
        <f t="shared" si="2"/>
        <v/>
      </c>
      <c r="H115" s="43"/>
      <c r="I115" s="48" t="str">
        <f t="shared" si="3"/>
        <v/>
      </c>
      <c r="J115" s="87"/>
      <c r="K115" s="88"/>
      <c r="L115" s="14"/>
    </row>
    <row r="116" spans="2:12" x14ac:dyDescent="0.25">
      <c r="B116" s="45"/>
      <c r="C116" s="60"/>
      <c r="D116" s="67"/>
      <c r="E116" s="60"/>
      <c r="F116" s="60"/>
      <c r="G116" s="74" t="str">
        <f t="shared" si="2"/>
        <v/>
      </c>
      <c r="H116" s="43"/>
      <c r="I116" s="48" t="str">
        <f t="shared" si="3"/>
        <v/>
      </c>
      <c r="J116" s="87"/>
      <c r="K116" s="88"/>
      <c r="L116" s="14"/>
    </row>
    <row r="117" spans="2:12" x14ac:dyDescent="0.25">
      <c r="B117" s="45"/>
      <c r="C117" s="60"/>
      <c r="D117" s="67"/>
      <c r="E117" s="60"/>
      <c r="F117" s="60"/>
      <c r="G117" s="74" t="str">
        <f t="shared" si="2"/>
        <v/>
      </c>
      <c r="H117" s="43"/>
      <c r="I117" s="48" t="str">
        <f t="shared" si="3"/>
        <v/>
      </c>
      <c r="J117" s="87"/>
      <c r="K117" s="88"/>
      <c r="L117" s="14"/>
    </row>
    <row r="118" spans="2:12" x14ac:dyDescent="0.25">
      <c r="B118" s="45"/>
      <c r="C118" s="60"/>
      <c r="D118" s="67"/>
      <c r="E118" s="60"/>
      <c r="F118" s="60"/>
      <c r="G118" s="74" t="str">
        <f t="shared" si="2"/>
        <v/>
      </c>
      <c r="H118" s="43"/>
      <c r="I118" s="48" t="str">
        <f t="shared" si="3"/>
        <v/>
      </c>
      <c r="J118" s="87"/>
      <c r="K118" s="88"/>
      <c r="L118" s="14"/>
    </row>
    <row r="119" spans="2:12" x14ac:dyDescent="0.25">
      <c r="B119" s="45"/>
      <c r="C119" s="60"/>
      <c r="D119" s="67"/>
      <c r="E119" s="60"/>
      <c r="F119" s="60"/>
      <c r="G119" s="74" t="str">
        <f t="shared" si="2"/>
        <v/>
      </c>
      <c r="H119" s="43"/>
      <c r="I119" s="48" t="str">
        <f t="shared" si="3"/>
        <v/>
      </c>
      <c r="J119" s="87"/>
      <c r="K119" s="88"/>
      <c r="L119" s="14"/>
    </row>
    <row r="120" spans="2:12" x14ac:dyDescent="0.25">
      <c r="B120" s="45"/>
      <c r="C120" s="60"/>
      <c r="D120" s="67"/>
      <c r="E120" s="60"/>
      <c r="F120" s="60"/>
      <c r="G120" s="74" t="str">
        <f t="shared" si="2"/>
        <v/>
      </c>
      <c r="H120" s="43"/>
      <c r="I120" s="48" t="str">
        <f t="shared" si="3"/>
        <v/>
      </c>
      <c r="J120" s="87"/>
      <c r="K120" s="88"/>
      <c r="L120" s="14"/>
    </row>
    <row r="121" spans="2:12" x14ac:dyDescent="0.25">
      <c r="B121" s="45"/>
      <c r="C121" s="60"/>
      <c r="D121" s="67"/>
      <c r="E121" s="60"/>
      <c r="F121" s="60"/>
      <c r="G121" s="74" t="str">
        <f t="shared" si="2"/>
        <v/>
      </c>
      <c r="H121" s="43"/>
      <c r="I121" s="48" t="str">
        <f t="shared" si="3"/>
        <v/>
      </c>
      <c r="J121" s="87"/>
      <c r="K121" s="88"/>
      <c r="L121" s="14"/>
    </row>
    <row r="122" spans="2:12" x14ac:dyDescent="0.25">
      <c r="B122" s="45"/>
      <c r="C122" s="60"/>
      <c r="D122" s="67"/>
      <c r="E122" s="60"/>
      <c r="F122" s="60"/>
      <c r="G122" s="74" t="str">
        <f t="shared" si="2"/>
        <v/>
      </c>
      <c r="H122" s="43"/>
      <c r="I122" s="48" t="str">
        <f t="shared" si="3"/>
        <v/>
      </c>
      <c r="J122" s="87"/>
      <c r="K122" s="88"/>
      <c r="L122" s="14"/>
    </row>
    <row r="123" spans="2:12" x14ac:dyDescent="0.25">
      <c r="B123" s="45"/>
      <c r="C123" s="60"/>
      <c r="D123" s="67"/>
      <c r="E123" s="60"/>
      <c r="F123" s="60"/>
      <c r="G123" s="74" t="str">
        <f t="shared" si="2"/>
        <v/>
      </c>
      <c r="H123" s="43"/>
      <c r="I123" s="48" t="str">
        <f t="shared" si="3"/>
        <v/>
      </c>
      <c r="J123" s="87"/>
      <c r="K123" s="88"/>
      <c r="L123" s="14"/>
    </row>
    <row r="124" spans="2:12" x14ac:dyDescent="0.25">
      <c r="B124" s="45"/>
      <c r="C124" s="60"/>
      <c r="D124" s="67"/>
      <c r="E124" s="60"/>
      <c r="F124" s="60"/>
      <c r="G124" s="74" t="str">
        <f t="shared" si="2"/>
        <v/>
      </c>
      <c r="H124" s="43"/>
      <c r="I124" s="48" t="str">
        <f t="shared" si="3"/>
        <v/>
      </c>
      <c r="J124" s="87"/>
      <c r="K124" s="88"/>
      <c r="L124" s="14"/>
    </row>
    <row r="125" spans="2:12" x14ac:dyDescent="0.25">
      <c r="B125" s="45"/>
      <c r="C125" s="60"/>
      <c r="D125" s="67"/>
      <c r="E125" s="60"/>
      <c r="F125" s="60"/>
      <c r="G125" s="74" t="str">
        <f t="shared" si="2"/>
        <v/>
      </c>
      <c r="H125" s="43"/>
      <c r="I125" s="48" t="str">
        <f t="shared" si="3"/>
        <v/>
      </c>
      <c r="J125" s="87"/>
      <c r="K125" s="88"/>
      <c r="L125" s="14"/>
    </row>
    <row r="126" spans="2:12" x14ac:dyDescent="0.25">
      <c r="B126" s="45"/>
      <c r="C126" s="60"/>
      <c r="D126" s="67"/>
      <c r="E126" s="60"/>
      <c r="F126" s="60"/>
      <c r="G126" s="74" t="str">
        <f t="shared" si="2"/>
        <v/>
      </c>
      <c r="H126" s="43"/>
      <c r="I126" s="48" t="str">
        <f t="shared" si="3"/>
        <v/>
      </c>
      <c r="J126" s="87"/>
      <c r="K126" s="88"/>
      <c r="L126" s="14"/>
    </row>
    <row r="127" spans="2:12" x14ac:dyDescent="0.25">
      <c r="B127" s="45"/>
      <c r="C127" s="60"/>
      <c r="D127" s="67"/>
      <c r="E127" s="60"/>
      <c r="F127" s="60"/>
      <c r="G127" s="74" t="str">
        <f t="shared" si="2"/>
        <v/>
      </c>
      <c r="H127" s="43"/>
      <c r="I127" s="48" t="str">
        <f t="shared" si="3"/>
        <v/>
      </c>
      <c r="J127" s="87"/>
      <c r="K127" s="88"/>
      <c r="L127" s="14"/>
    </row>
    <row r="128" spans="2:12" x14ac:dyDescent="0.25">
      <c r="B128" s="45"/>
      <c r="C128" s="60"/>
      <c r="D128" s="67"/>
      <c r="E128" s="60"/>
      <c r="F128" s="60"/>
      <c r="G128" s="74" t="str">
        <f t="shared" si="2"/>
        <v/>
      </c>
      <c r="H128" s="43"/>
      <c r="I128" s="48" t="str">
        <f t="shared" si="3"/>
        <v/>
      </c>
      <c r="J128" s="87"/>
      <c r="K128" s="88"/>
      <c r="L128" s="14"/>
    </row>
    <row r="129" spans="2:12" x14ac:dyDescent="0.25">
      <c r="B129" s="45"/>
      <c r="C129" s="60"/>
      <c r="D129" s="67"/>
      <c r="E129" s="60"/>
      <c r="F129" s="60"/>
      <c r="G129" s="74" t="str">
        <f t="shared" si="2"/>
        <v/>
      </c>
      <c r="H129" s="43"/>
      <c r="I129" s="48" t="str">
        <f t="shared" si="3"/>
        <v/>
      </c>
      <c r="J129" s="87"/>
      <c r="K129" s="88"/>
      <c r="L129" s="14"/>
    </row>
    <row r="130" spans="2:12" x14ac:dyDescent="0.25">
      <c r="B130" s="45"/>
      <c r="C130" s="60"/>
      <c r="D130" s="67"/>
      <c r="E130" s="60"/>
      <c r="F130" s="60"/>
      <c r="G130" s="74" t="str">
        <f t="shared" si="2"/>
        <v/>
      </c>
      <c r="H130" s="43"/>
      <c r="I130" s="48" t="str">
        <f t="shared" si="3"/>
        <v/>
      </c>
      <c r="J130" s="87"/>
      <c r="K130" s="88"/>
      <c r="L130" s="14"/>
    </row>
    <row r="131" spans="2:12" x14ac:dyDescent="0.25">
      <c r="B131" s="45"/>
      <c r="C131" s="60"/>
      <c r="D131" s="67"/>
      <c r="E131" s="60"/>
      <c r="F131" s="60"/>
      <c r="G131" s="74" t="str">
        <f t="shared" si="2"/>
        <v/>
      </c>
      <c r="H131" s="43"/>
      <c r="I131" s="48" t="str">
        <f t="shared" si="3"/>
        <v/>
      </c>
      <c r="J131" s="87"/>
      <c r="K131" s="88"/>
      <c r="L131" s="14"/>
    </row>
    <row r="132" spans="2:12" x14ac:dyDescent="0.25">
      <c r="B132" s="45"/>
      <c r="C132" s="60"/>
      <c r="D132" s="67"/>
      <c r="E132" s="60"/>
      <c r="F132" s="60"/>
      <c r="G132" s="74" t="str">
        <f t="shared" si="2"/>
        <v/>
      </c>
      <c r="H132" s="43"/>
      <c r="I132" s="48" t="str">
        <f t="shared" si="3"/>
        <v/>
      </c>
      <c r="J132" s="87"/>
      <c r="K132" s="88"/>
      <c r="L132" s="14"/>
    </row>
    <row r="133" spans="2:12" x14ac:dyDescent="0.25">
      <c r="B133" s="45"/>
      <c r="C133" s="60"/>
      <c r="D133" s="67"/>
      <c r="E133" s="60"/>
      <c r="F133" s="60"/>
      <c r="G133" s="74" t="str">
        <f t="shared" si="2"/>
        <v/>
      </c>
      <c r="H133" s="43"/>
      <c r="I133" s="48" t="str">
        <f t="shared" si="3"/>
        <v/>
      </c>
      <c r="J133" s="87"/>
      <c r="K133" s="88"/>
      <c r="L133" s="14"/>
    </row>
    <row r="134" spans="2:12" x14ac:dyDescent="0.25">
      <c r="B134" s="45"/>
      <c r="C134" s="60"/>
      <c r="D134" s="67"/>
      <c r="E134" s="60"/>
      <c r="F134" s="60"/>
      <c r="G134" s="74" t="str">
        <f t="shared" si="2"/>
        <v/>
      </c>
      <c r="H134" s="43"/>
      <c r="I134" s="48" t="str">
        <f t="shared" si="3"/>
        <v/>
      </c>
      <c r="J134" s="87"/>
      <c r="K134" s="88"/>
      <c r="L134" s="14"/>
    </row>
    <row r="135" spans="2:12" x14ac:dyDescent="0.25">
      <c r="B135" s="45"/>
      <c r="C135" s="60"/>
      <c r="D135" s="67"/>
      <c r="E135" s="60"/>
      <c r="F135" s="60"/>
      <c r="G135" s="74" t="str">
        <f t="shared" si="2"/>
        <v/>
      </c>
      <c r="H135" s="43"/>
      <c r="I135" s="48" t="str">
        <f t="shared" si="3"/>
        <v/>
      </c>
      <c r="J135" s="87"/>
      <c r="K135" s="88"/>
      <c r="L135" s="14"/>
    </row>
    <row r="136" spans="2:12" x14ac:dyDescent="0.25">
      <c r="B136" s="45"/>
      <c r="C136" s="60"/>
      <c r="D136" s="67"/>
      <c r="E136" s="60"/>
      <c r="F136" s="60"/>
      <c r="G136" s="74" t="str">
        <f t="shared" si="2"/>
        <v/>
      </c>
      <c r="H136" s="43"/>
      <c r="I136" s="48" t="str">
        <f t="shared" si="3"/>
        <v/>
      </c>
      <c r="J136" s="87"/>
      <c r="K136" s="88"/>
      <c r="L136" s="14"/>
    </row>
    <row r="137" spans="2:12" x14ac:dyDescent="0.25">
      <c r="B137" s="45"/>
      <c r="C137" s="60"/>
      <c r="D137" s="67"/>
      <c r="E137" s="60"/>
      <c r="F137" s="60"/>
      <c r="G137" s="74" t="str">
        <f t="shared" si="2"/>
        <v/>
      </c>
      <c r="H137" s="43"/>
      <c r="I137" s="48" t="str">
        <f t="shared" si="3"/>
        <v/>
      </c>
      <c r="J137" s="87"/>
      <c r="K137" s="88"/>
      <c r="L137" s="14"/>
    </row>
    <row r="138" spans="2:12" x14ac:dyDescent="0.25">
      <c r="B138" s="45"/>
      <c r="C138" s="60"/>
      <c r="D138" s="67"/>
      <c r="E138" s="60"/>
      <c r="F138" s="60"/>
      <c r="G138" s="74" t="str">
        <f t="shared" si="2"/>
        <v/>
      </c>
      <c r="H138" s="43"/>
      <c r="I138" s="48" t="str">
        <f t="shared" si="3"/>
        <v/>
      </c>
      <c r="J138" s="87"/>
      <c r="K138" s="88"/>
      <c r="L138" s="14"/>
    </row>
    <row r="139" spans="2:12" x14ac:dyDescent="0.25">
      <c r="B139" s="45"/>
      <c r="C139" s="60"/>
      <c r="D139" s="67"/>
      <c r="E139" s="60"/>
      <c r="F139" s="60"/>
      <c r="G139" s="74" t="str">
        <f t="shared" si="2"/>
        <v/>
      </c>
      <c r="H139" s="43"/>
      <c r="I139" s="48" t="str">
        <f t="shared" si="3"/>
        <v/>
      </c>
      <c r="J139" s="87"/>
      <c r="K139" s="88"/>
      <c r="L139" s="14"/>
    </row>
    <row r="140" spans="2:12" x14ac:dyDescent="0.25">
      <c r="B140" s="45"/>
      <c r="C140" s="60"/>
      <c r="D140" s="67"/>
      <c r="E140" s="60"/>
      <c r="F140" s="60"/>
      <c r="G140" s="74" t="str">
        <f t="shared" si="2"/>
        <v/>
      </c>
      <c r="H140" s="43"/>
      <c r="I140" s="48" t="str">
        <f t="shared" si="3"/>
        <v/>
      </c>
      <c r="J140" s="87"/>
      <c r="K140" s="88"/>
      <c r="L140" s="14"/>
    </row>
    <row r="141" spans="2:12" x14ac:dyDescent="0.25">
      <c r="B141" s="45"/>
      <c r="C141" s="60"/>
      <c r="D141" s="67"/>
      <c r="E141" s="60"/>
      <c r="F141" s="60"/>
      <c r="G141" s="74" t="str">
        <f t="shared" si="2"/>
        <v/>
      </c>
      <c r="H141" s="43"/>
      <c r="I141" s="48" t="str">
        <f t="shared" si="3"/>
        <v/>
      </c>
      <c r="J141" s="87"/>
      <c r="K141" s="88"/>
      <c r="L141" s="14"/>
    </row>
    <row r="142" spans="2:12" x14ac:dyDescent="0.25">
      <c r="B142" s="45"/>
      <c r="C142" s="60"/>
      <c r="D142" s="67"/>
      <c r="E142" s="60"/>
      <c r="F142" s="60"/>
      <c r="G142" s="74" t="str">
        <f t="shared" si="2"/>
        <v/>
      </c>
      <c r="H142" s="43"/>
      <c r="I142" s="48" t="str">
        <f t="shared" si="3"/>
        <v/>
      </c>
      <c r="J142" s="87"/>
      <c r="K142" s="88"/>
      <c r="L142" s="14"/>
    </row>
    <row r="143" spans="2:12" x14ac:dyDescent="0.25">
      <c r="B143" s="45"/>
      <c r="C143" s="60"/>
      <c r="D143" s="67"/>
      <c r="E143" s="60"/>
      <c r="F143" s="60"/>
      <c r="G143" s="74" t="str">
        <f t="shared" si="2"/>
        <v/>
      </c>
      <c r="H143" s="43"/>
      <c r="I143" s="48" t="str">
        <f t="shared" si="3"/>
        <v/>
      </c>
      <c r="J143" s="87"/>
      <c r="K143" s="88"/>
      <c r="L143" s="14"/>
    </row>
    <row r="144" spans="2:12" x14ac:dyDescent="0.25">
      <c r="B144" s="45"/>
      <c r="C144" s="60"/>
      <c r="D144" s="67"/>
      <c r="E144" s="60"/>
      <c r="F144" s="60"/>
      <c r="G144" s="74" t="str">
        <f t="shared" si="2"/>
        <v/>
      </c>
      <c r="H144" s="43"/>
      <c r="I144" s="48" t="str">
        <f t="shared" si="3"/>
        <v/>
      </c>
      <c r="J144" s="87"/>
      <c r="K144" s="88"/>
      <c r="L144" s="14"/>
    </row>
    <row r="145" spans="2:12" x14ac:dyDescent="0.25">
      <c r="B145" s="45"/>
      <c r="C145" s="60"/>
      <c r="D145" s="67"/>
      <c r="E145" s="60"/>
      <c r="F145" s="60"/>
      <c r="G145" s="74" t="str">
        <f t="shared" si="2"/>
        <v/>
      </c>
      <c r="H145" s="43"/>
      <c r="I145" s="48" t="str">
        <f t="shared" si="3"/>
        <v/>
      </c>
      <c r="J145" s="87"/>
      <c r="K145" s="88"/>
      <c r="L145" s="14"/>
    </row>
    <row r="146" spans="2:12" x14ac:dyDescent="0.25">
      <c r="B146" s="45"/>
      <c r="C146" s="60"/>
      <c r="D146" s="67"/>
      <c r="E146" s="60"/>
      <c r="F146" s="60"/>
      <c r="G146" s="74" t="str">
        <f t="shared" ref="G146:G209" si="4">IF(E146="","",F146*D146/E146)</f>
        <v/>
      </c>
      <c r="H146" s="43"/>
      <c r="I146" s="48" t="str">
        <f t="shared" ref="I146:I209" si="5">IF(H146="","",H146*D146)</f>
        <v/>
      </c>
      <c r="J146" s="87"/>
      <c r="K146" s="88"/>
      <c r="L146" s="14"/>
    </row>
    <row r="147" spans="2:12" x14ac:dyDescent="0.25">
      <c r="B147" s="45"/>
      <c r="C147" s="60"/>
      <c r="D147" s="67"/>
      <c r="E147" s="60"/>
      <c r="F147" s="60"/>
      <c r="G147" s="74" t="str">
        <f t="shared" si="4"/>
        <v/>
      </c>
      <c r="H147" s="43"/>
      <c r="I147" s="48" t="str">
        <f t="shared" si="5"/>
        <v/>
      </c>
      <c r="J147" s="87"/>
      <c r="K147" s="88"/>
      <c r="L147" s="14"/>
    </row>
    <row r="148" spans="2:12" x14ac:dyDescent="0.25">
      <c r="B148" s="45"/>
      <c r="C148" s="60"/>
      <c r="D148" s="67"/>
      <c r="E148" s="60"/>
      <c r="F148" s="60"/>
      <c r="G148" s="74" t="str">
        <f t="shared" si="4"/>
        <v/>
      </c>
      <c r="H148" s="43"/>
      <c r="I148" s="48" t="str">
        <f t="shared" si="5"/>
        <v/>
      </c>
      <c r="J148" s="87"/>
      <c r="K148" s="88"/>
      <c r="L148" s="14"/>
    </row>
    <row r="149" spans="2:12" x14ac:dyDescent="0.25">
      <c r="B149" s="45"/>
      <c r="C149" s="60"/>
      <c r="D149" s="67"/>
      <c r="E149" s="60"/>
      <c r="F149" s="60"/>
      <c r="G149" s="74" t="str">
        <f t="shared" si="4"/>
        <v/>
      </c>
      <c r="H149" s="43"/>
      <c r="I149" s="48" t="str">
        <f t="shared" si="5"/>
        <v/>
      </c>
      <c r="J149" s="87"/>
      <c r="K149" s="88"/>
      <c r="L149" s="14"/>
    </row>
    <row r="150" spans="2:12" x14ac:dyDescent="0.25">
      <c r="B150" s="45"/>
      <c r="C150" s="60"/>
      <c r="D150" s="67"/>
      <c r="E150" s="60"/>
      <c r="F150" s="60"/>
      <c r="G150" s="74" t="str">
        <f t="shared" si="4"/>
        <v/>
      </c>
      <c r="H150" s="43"/>
      <c r="I150" s="48" t="str">
        <f t="shared" si="5"/>
        <v/>
      </c>
      <c r="J150" s="87"/>
      <c r="K150" s="88"/>
      <c r="L150" s="14"/>
    </row>
    <row r="151" spans="2:12" x14ac:dyDescent="0.25">
      <c r="B151" s="45"/>
      <c r="C151" s="60"/>
      <c r="D151" s="67"/>
      <c r="E151" s="60"/>
      <c r="F151" s="60"/>
      <c r="G151" s="74" t="str">
        <f t="shared" si="4"/>
        <v/>
      </c>
      <c r="H151" s="43"/>
      <c r="I151" s="48" t="str">
        <f t="shared" si="5"/>
        <v/>
      </c>
      <c r="J151" s="87"/>
      <c r="K151" s="88"/>
      <c r="L151" s="14"/>
    </row>
    <row r="152" spans="2:12" x14ac:dyDescent="0.25">
      <c r="B152" s="45"/>
      <c r="C152" s="60"/>
      <c r="D152" s="67"/>
      <c r="E152" s="60"/>
      <c r="F152" s="60"/>
      <c r="G152" s="74" t="str">
        <f t="shared" si="4"/>
        <v/>
      </c>
      <c r="H152" s="43"/>
      <c r="I152" s="48" t="str">
        <f t="shared" si="5"/>
        <v/>
      </c>
      <c r="J152" s="87"/>
      <c r="K152" s="88"/>
      <c r="L152" s="14"/>
    </row>
    <row r="153" spans="2:12" x14ac:dyDescent="0.25">
      <c r="B153" s="45"/>
      <c r="C153" s="60"/>
      <c r="D153" s="67"/>
      <c r="E153" s="60"/>
      <c r="F153" s="60"/>
      <c r="G153" s="74" t="str">
        <f t="shared" si="4"/>
        <v/>
      </c>
      <c r="H153" s="43"/>
      <c r="I153" s="48" t="str">
        <f t="shared" si="5"/>
        <v/>
      </c>
      <c r="J153" s="87"/>
      <c r="K153" s="88"/>
      <c r="L153" s="14"/>
    </row>
    <row r="154" spans="2:12" x14ac:dyDescent="0.25">
      <c r="B154" s="45"/>
      <c r="C154" s="60"/>
      <c r="D154" s="67"/>
      <c r="E154" s="60"/>
      <c r="F154" s="60"/>
      <c r="G154" s="74" t="str">
        <f t="shared" si="4"/>
        <v/>
      </c>
      <c r="H154" s="43"/>
      <c r="I154" s="48" t="str">
        <f t="shared" si="5"/>
        <v/>
      </c>
      <c r="J154" s="87"/>
      <c r="K154" s="88"/>
      <c r="L154" s="14"/>
    </row>
    <row r="155" spans="2:12" x14ac:dyDescent="0.25">
      <c r="B155" s="45"/>
      <c r="C155" s="60"/>
      <c r="D155" s="67"/>
      <c r="E155" s="60"/>
      <c r="F155" s="60"/>
      <c r="G155" s="74" t="str">
        <f t="shared" si="4"/>
        <v/>
      </c>
      <c r="H155" s="43"/>
      <c r="I155" s="48" t="str">
        <f t="shared" si="5"/>
        <v/>
      </c>
      <c r="J155" s="87"/>
      <c r="K155" s="88"/>
      <c r="L155" s="14"/>
    </row>
    <row r="156" spans="2:12" x14ac:dyDescent="0.25">
      <c r="B156" s="45"/>
      <c r="C156" s="60"/>
      <c r="D156" s="67"/>
      <c r="E156" s="60"/>
      <c r="F156" s="60"/>
      <c r="G156" s="74" t="str">
        <f t="shared" si="4"/>
        <v/>
      </c>
      <c r="H156" s="43"/>
      <c r="I156" s="48" t="str">
        <f t="shared" si="5"/>
        <v/>
      </c>
      <c r="J156" s="87"/>
      <c r="K156" s="88"/>
      <c r="L156" s="14"/>
    </row>
    <row r="157" spans="2:12" x14ac:dyDescent="0.25">
      <c r="B157" s="45"/>
      <c r="C157" s="60"/>
      <c r="D157" s="67"/>
      <c r="E157" s="60"/>
      <c r="F157" s="60"/>
      <c r="G157" s="74" t="str">
        <f t="shared" si="4"/>
        <v/>
      </c>
      <c r="H157" s="43"/>
      <c r="I157" s="48" t="str">
        <f t="shared" si="5"/>
        <v/>
      </c>
      <c r="J157" s="87"/>
      <c r="K157" s="88"/>
      <c r="L157" s="14"/>
    </row>
    <row r="158" spans="2:12" x14ac:dyDescent="0.25">
      <c r="B158" s="45"/>
      <c r="C158" s="60"/>
      <c r="D158" s="67"/>
      <c r="E158" s="60"/>
      <c r="F158" s="60"/>
      <c r="G158" s="74" t="str">
        <f t="shared" si="4"/>
        <v/>
      </c>
      <c r="H158" s="43"/>
      <c r="I158" s="48" t="str">
        <f t="shared" si="5"/>
        <v/>
      </c>
      <c r="J158" s="87"/>
      <c r="K158" s="88"/>
      <c r="L158" s="14"/>
    </row>
    <row r="159" spans="2:12" x14ac:dyDescent="0.25">
      <c r="B159" s="45"/>
      <c r="C159" s="60"/>
      <c r="D159" s="67"/>
      <c r="E159" s="60"/>
      <c r="F159" s="60"/>
      <c r="G159" s="74" t="str">
        <f t="shared" si="4"/>
        <v/>
      </c>
      <c r="H159" s="43"/>
      <c r="I159" s="48" t="str">
        <f t="shared" si="5"/>
        <v/>
      </c>
      <c r="J159" s="87"/>
      <c r="K159" s="88"/>
      <c r="L159" s="14"/>
    </row>
    <row r="160" spans="2:12" x14ac:dyDescent="0.25">
      <c r="B160" s="45"/>
      <c r="C160" s="60"/>
      <c r="D160" s="67"/>
      <c r="E160" s="60"/>
      <c r="F160" s="60"/>
      <c r="G160" s="74" t="str">
        <f t="shared" si="4"/>
        <v/>
      </c>
      <c r="H160" s="43"/>
      <c r="I160" s="48" t="str">
        <f t="shared" si="5"/>
        <v/>
      </c>
      <c r="J160" s="87"/>
      <c r="K160" s="88"/>
      <c r="L160" s="14"/>
    </row>
    <row r="161" spans="2:12" x14ac:dyDescent="0.25">
      <c r="B161" s="45"/>
      <c r="C161" s="60"/>
      <c r="D161" s="67"/>
      <c r="E161" s="60"/>
      <c r="F161" s="60"/>
      <c r="G161" s="74" t="str">
        <f t="shared" si="4"/>
        <v/>
      </c>
      <c r="H161" s="43"/>
      <c r="I161" s="48" t="str">
        <f t="shared" si="5"/>
        <v/>
      </c>
      <c r="J161" s="87"/>
      <c r="K161" s="88"/>
      <c r="L161" s="14"/>
    </row>
    <row r="162" spans="2:12" x14ac:dyDescent="0.25">
      <c r="B162" s="45"/>
      <c r="C162" s="60"/>
      <c r="D162" s="67"/>
      <c r="E162" s="60"/>
      <c r="F162" s="60"/>
      <c r="G162" s="74" t="str">
        <f t="shared" si="4"/>
        <v/>
      </c>
      <c r="H162" s="43"/>
      <c r="I162" s="48" t="str">
        <f t="shared" si="5"/>
        <v/>
      </c>
      <c r="J162" s="87"/>
      <c r="K162" s="88"/>
      <c r="L162" s="14"/>
    </row>
    <row r="163" spans="2:12" x14ac:dyDescent="0.25">
      <c r="B163" s="45"/>
      <c r="C163" s="60"/>
      <c r="D163" s="67"/>
      <c r="E163" s="60"/>
      <c r="F163" s="60"/>
      <c r="G163" s="74" t="str">
        <f t="shared" si="4"/>
        <v/>
      </c>
      <c r="H163" s="43"/>
      <c r="I163" s="48" t="str">
        <f t="shared" si="5"/>
        <v/>
      </c>
      <c r="J163" s="87"/>
      <c r="K163" s="88"/>
      <c r="L163" s="14"/>
    </row>
    <row r="164" spans="2:12" x14ac:dyDescent="0.25">
      <c r="B164" s="45"/>
      <c r="C164" s="60"/>
      <c r="D164" s="67"/>
      <c r="E164" s="60"/>
      <c r="F164" s="60"/>
      <c r="G164" s="74" t="str">
        <f t="shared" si="4"/>
        <v/>
      </c>
      <c r="H164" s="43"/>
      <c r="I164" s="48" t="str">
        <f t="shared" si="5"/>
        <v/>
      </c>
      <c r="J164" s="87"/>
      <c r="K164" s="88"/>
      <c r="L164" s="14"/>
    </row>
    <row r="165" spans="2:12" x14ac:dyDescent="0.25">
      <c r="B165" s="45"/>
      <c r="C165" s="60"/>
      <c r="D165" s="67"/>
      <c r="E165" s="60"/>
      <c r="F165" s="60"/>
      <c r="G165" s="74" t="str">
        <f t="shared" si="4"/>
        <v/>
      </c>
      <c r="H165" s="43"/>
      <c r="I165" s="48" t="str">
        <f t="shared" si="5"/>
        <v/>
      </c>
      <c r="J165" s="87"/>
      <c r="K165" s="88"/>
      <c r="L165" s="14"/>
    </row>
    <row r="166" spans="2:12" x14ac:dyDescent="0.25">
      <c r="B166" s="45"/>
      <c r="C166" s="60"/>
      <c r="D166" s="67"/>
      <c r="E166" s="60"/>
      <c r="F166" s="60"/>
      <c r="G166" s="74" t="str">
        <f t="shared" si="4"/>
        <v/>
      </c>
      <c r="H166" s="43"/>
      <c r="I166" s="48" t="str">
        <f t="shared" si="5"/>
        <v/>
      </c>
      <c r="J166" s="87"/>
      <c r="K166" s="88"/>
      <c r="L166" s="14"/>
    </row>
    <row r="167" spans="2:12" x14ac:dyDescent="0.25">
      <c r="B167" s="45"/>
      <c r="C167" s="60"/>
      <c r="D167" s="67"/>
      <c r="E167" s="60"/>
      <c r="F167" s="60"/>
      <c r="G167" s="74" t="str">
        <f t="shared" si="4"/>
        <v/>
      </c>
      <c r="H167" s="43"/>
      <c r="I167" s="48" t="str">
        <f t="shared" si="5"/>
        <v/>
      </c>
      <c r="J167" s="87"/>
      <c r="K167" s="88"/>
      <c r="L167" s="14"/>
    </row>
    <row r="168" spans="2:12" x14ac:dyDescent="0.25">
      <c r="B168" s="45"/>
      <c r="C168" s="60"/>
      <c r="D168" s="67"/>
      <c r="E168" s="60"/>
      <c r="F168" s="60"/>
      <c r="G168" s="74" t="str">
        <f t="shared" si="4"/>
        <v/>
      </c>
      <c r="H168" s="43"/>
      <c r="I168" s="48" t="str">
        <f t="shared" si="5"/>
        <v/>
      </c>
      <c r="J168" s="87"/>
      <c r="K168" s="88"/>
      <c r="L168" s="14"/>
    </row>
    <row r="169" spans="2:12" x14ac:dyDescent="0.25">
      <c r="B169" s="45"/>
      <c r="C169" s="60"/>
      <c r="D169" s="67"/>
      <c r="E169" s="60"/>
      <c r="F169" s="60"/>
      <c r="G169" s="74" t="str">
        <f t="shared" si="4"/>
        <v/>
      </c>
      <c r="H169" s="43"/>
      <c r="I169" s="48" t="str">
        <f t="shared" si="5"/>
        <v/>
      </c>
      <c r="J169" s="87"/>
      <c r="K169" s="88"/>
      <c r="L169" s="14"/>
    </row>
    <row r="170" spans="2:12" x14ac:dyDescent="0.25">
      <c r="B170" s="45"/>
      <c r="C170" s="60"/>
      <c r="D170" s="67"/>
      <c r="E170" s="60"/>
      <c r="F170" s="60"/>
      <c r="G170" s="74" t="str">
        <f t="shared" si="4"/>
        <v/>
      </c>
      <c r="H170" s="43"/>
      <c r="I170" s="48" t="str">
        <f t="shared" si="5"/>
        <v/>
      </c>
      <c r="J170" s="87"/>
      <c r="K170" s="88"/>
      <c r="L170" s="14"/>
    </row>
    <row r="171" spans="2:12" x14ac:dyDescent="0.25">
      <c r="B171" s="45"/>
      <c r="C171" s="60"/>
      <c r="D171" s="67"/>
      <c r="E171" s="60"/>
      <c r="F171" s="60"/>
      <c r="G171" s="74" t="str">
        <f t="shared" si="4"/>
        <v/>
      </c>
      <c r="H171" s="43"/>
      <c r="I171" s="48" t="str">
        <f t="shared" si="5"/>
        <v/>
      </c>
      <c r="J171" s="87"/>
      <c r="K171" s="88"/>
      <c r="L171" s="14"/>
    </row>
    <row r="172" spans="2:12" x14ac:dyDescent="0.25">
      <c r="B172" s="45"/>
      <c r="C172" s="60"/>
      <c r="D172" s="67"/>
      <c r="E172" s="60"/>
      <c r="F172" s="60"/>
      <c r="G172" s="74" t="str">
        <f t="shared" si="4"/>
        <v/>
      </c>
      <c r="H172" s="43"/>
      <c r="I172" s="48" t="str">
        <f t="shared" si="5"/>
        <v/>
      </c>
      <c r="J172" s="87"/>
      <c r="K172" s="88"/>
      <c r="L172" s="14"/>
    </row>
    <row r="173" spans="2:12" x14ac:dyDescent="0.25">
      <c r="B173" s="45"/>
      <c r="C173" s="60"/>
      <c r="D173" s="67"/>
      <c r="E173" s="60"/>
      <c r="F173" s="60"/>
      <c r="G173" s="74" t="str">
        <f t="shared" si="4"/>
        <v/>
      </c>
      <c r="H173" s="43"/>
      <c r="I173" s="48" t="str">
        <f t="shared" si="5"/>
        <v/>
      </c>
      <c r="J173" s="87"/>
      <c r="K173" s="88"/>
      <c r="L173" s="14"/>
    </row>
    <row r="174" spans="2:12" x14ac:dyDescent="0.25">
      <c r="B174" s="45"/>
      <c r="C174" s="60"/>
      <c r="D174" s="67"/>
      <c r="E174" s="60"/>
      <c r="F174" s="60"/>
      <c r="G174" s="74" t="str">
        <f t="shared" si="4"/>
        <v/>
      </c>
      <c r="H174" s="43"/>
      <c r="I174" s="48" t="str">
        <f t="shared" si="5"/>
        <v/>
      </c>
      <c r="J174" s="87"/>
      <c r="K174" s="88"/>
      <c r="L174" s="14"/>
    </row>
    <row r="175" spans="2:12" x14ac:dyDescent="0.25">
      <c r="B175" s="45"/>
      <c r="C175" s="60"/>
      <c r="D175" s="67"/>
      <c r="E175" s="60"/>
      <c r="F175" s="60"/>
      <c r="G175" s="74" t="str">
        <f t="shared" si="4"/>
        <v/>
      </c>
      <c r="H175" s="43"/>
      <c r="I175" s="48" t="str">
        <f t="shared" si="5"/>
        <v/>
      </c>
      <c r="J175" s="87"/>
      <c r="K175" s="88"/>
      <c r="L175" s="14"/>
    </row>
    <row r="176" spans="2:12" x14ac:dyDescent="0.25">
      <c r="B176" s="45"/>
      <c r="C176" s="60"/>
      <c r="D176" s="67"/>
      <c r="E176" s="60"/>
      <c r="F176" s="60"/>
      <c r="G176" s="74" t="str">
        <f t="shared" si="4"/>
        <v/>
      </c>
      <c r="H176" s="43"/>
      <c r="I176" s="48" t="str">
        <f t="shared" si="5"/>
        <v/>
      </c>
      <c r="J176" s="87"/>
      <c r="K176" s="88"/>
      <c r="L176" s="14"/>
    </row>
    <row r="177" spans="2:12" x14ac:dyDescent="0.25">
      <c r="B177" s="45"/>
      <c r="C177" s="60"/>
      <c r="D177" s="67"/>
      <c r="E177" s="60"/>
      <c r="F177" s="60"/>
      <c r="G177" s="74" t="str">
        <f t="shared" si="4"/>
        <v/>
      </c>
      <c r="H177" s="43"/>
      <c r="I177" s="48" t="str">
        <f t="shared" si="5"/>
        <v/>
      </c>
      <c r="J177" s="87"/>
      <c r="K177" s="88"/>
      <c r="L177" s="14"/>
    </row>
    <row r="178" spans="2:12" x14ac:dyDescent="0.25">
      <c r="B178" s="45"/>
      <c r="C178" s="60"/>
      <c r="D178" s="67"/>
      <c r="E178" s="60"/>
      <c r="F178" s="60"/>
      <c r="G178" s="74" t="str">
        <f t="shared" si="4"/>
        <v/>
      </c>
      <c r="H178" s="43"/>
      <c r="I178" s="48" t="str">
        <f t="shared" si="5"/>
        <v/>
      </c>
      <c r="J178" s="87"/>
      <c r="K178" s="88"/>
      <c r="L178" s="14"/>
    </row>
    <row r="179" spans="2:12" x14ac:dyDescent="0.25">
      <c r="B179" s="45"/>
      <c r="C179" s="60"/>
      <c r="D179" s="67"/>
      <c r="E179" s="60"/>
      <c r="F179" s="60"/>
      <c r="G179" s="74" t="str">
        <f t="shared" si="4"/>
        <v/>
      </c>
      <c r="H179" s="43"/>
      <c r="I179" s="48" t="str">
        <f t="shared" si="5"/>
        <v/>
      </c>
      <c r="J179" s="87"/>
      <c r="K179" s="88"/>
      <c r="L179" s="14"/>
    </row>
    <row r="180" spans="2:12" x14ac:dyDescent="0.25">
      <c r="B180" s="45"/>
      <c r="C180" s="60"/>
      <c r="D180" s="67"/>
      <c r="E180" s="60"/>
      <c r="F180" s="60"/>
      <c r="G180" s="74" t="str">
        <f t="shared" si="4"/>
        <v/>
      </c>
      <c r="H180" s="43"/>
      <c r="I180" s="48" t="str">
        <f t="shared" si="5"/>
        <v/>
      </c>
      <c r="J180" s="87"/>
      <c r="K180" s="88"/>
      <c r="L180" s="14"/>
    </row>
    <row r="181" spans="2:12" x14ac:dyDescent="0.25">
      <c r="B181" s="45"/>
      <c r="C181" s="60"/>
      <c r="D181" s="67"/>
      <c r="E181" s="60"/>
      <c r="F181" s="60"/>
      <c r="G181" s="74" t="str">
        <f t="shared" si="4"/>
        <v/>
      </c>
      <c r="H181" s="43"/>
      <c r="I181" s="48" t="str">
        <f t="shared" si="5"/>
        <v/>
      </c>
      <c r="J181" s="87"/>
      <c r="K181" s="88"/>
      <c r="L181" s="14"/>
    </row>
    <row r="182" spans="2:12" x14ac:dyDescent="0.25">
      <c r="B182" s="45"/>
      <c r="C182" s="60"/>
      <c r="D182" s="67"/>
      <c r="E182" s="60"/>
      <c r="F182" s="60"/>
      <c r="G182" s="74" t="str">
        <f t="shared" si="4"/>
        <v/>
      </c>
      <c r="H182" s="43"/>
      <c r="I182" s="48" t="str">
        <f t="shared" si="5"/>
        <v/>
      </c>
      <c r="J182" s="87"/>
      <c r="K182" s="88"/>
      <c r="L182" s="14"/>
    </row>
    <row r="183" spans="2:12" x14ac:dyDescent="0.25">
      <c r="B183" s="45"/>
      <c r="C183" s="60"/>
      <c r="D183" s="67"/>
      <c r="E183" s="60"/>
      <c r="F183" s="60"/>
      <c r="G183" s="74" t="str">
        <f t="shared" si="4"/>
        <v/>
      </c>
      <c r="H183" s="43"/>
      <c r="I183" s="48" t="str">
        <f t="shared" si="5"/>
        <v/>
      </c>
      <c r="J183" s="87"/>
      <c r="K183" s="88"/>
      <c r="L183" s="14"/>
    </row>
    <row r="184" spans="2:12" x14ac:dyDescent="0.25">
      <c r="B184" s="45"/>
      <c r="C184" s="60"/>
      <c r="D184" s="67"/>
      <c r="E184" s="60"/>
      <c r="F184" s="60"/>
      <c r="G184" s="74" t="str">
        <f t="shared" si="4"/>
        <v/>
      </c>
      <c r="H184" s="43"/>
      <c r="I184" s="48" t="str">
        <f t="shared" si="5"/>
        <v/>
      </c>
      <c r="J184" s="87"/>
      <c r="K184" s="88"/>
      <c r="L184" s="14"/>
    </row>
    <row r="185" spans="2:12" x14ac:dyDescent="0.25">
      <c r="B185" s="45"/>
      <c r="C185" s="60"/>
      <c r="D185" s="67"/>
      <c r="E185" s="60"/>
      <c r="F185" s="60"/>
      <c r="G185" s="74" t="str">
        <f t="shared" si="4"/>
        <v/>
      </c>
      <c r="H185" s="43"/>
      <c r="I185" s="48" t="str">
        <f t="shared" si="5"/>
        <v/>
      </c>
      <c r="J185" s="87"/>
      <c r="K185" s="88"/>
      <c r="L185" s="14"/>
    </row>
    <row r="186" spans="2:12" x14ac:dyDescent="0.25">
      <c r="B186" s="45"/>
      <c r="C186" s="60"/>
      <c r="D186" s="67"/>
      <c r="E186" s="60"/>
      <c r="F186" s="60"/>
      <c r="G186" s="74" t="str">
        <f t="shared" si="4"/>
        <v/>
      </c>
      <c r="H186" s="43"/>
      <c r="I186" s="48" t="str">
        <f t="shared" si="5"/>
        <v/>
      </c>
      <c r="J186" s="87"/>
      <c r="K186" s="88"/>
      <c r="L186" s="14"/>
    </row>
    <row r="187" spans="2:12" x14ac:dyDescent="0.25">
      <c r="B187" s="45"/>
      <c r="C187" s="60"/>
      <c r="D187" s="67"/>
      <c r="E187" s="60"/>
      <c r="F187" s="60"/>
      <c r="G187" s="74" t="str">
        <f t="shared" si="4"/>
        <v/>
      </c>
      <c r="H187" s="43"/>
      <c r="I187" s="48" t="str">
        <f t="shared" si="5"/>
        <v/>
      </c>
      <c r="J187" s="87"/>
      <c r="K187" s="88"/>
      <c r="L187" s="14"/>
    </row>
    <row r="188" spans="2:12" x14ac:dyDescent="0.25">
      <c r="B188" s="45"/>
      <c r="C188" s="60"/>
      <c r="D188" s="67"/>
      <c r="E188" s="60"/>
      <c r="F188" s="60"/>
      <c r="G188" s="74" t="str">
        <f t="shared" si="4"/>
        <v/>
      </c>
      <c r="H188" s="43"/>
      <c r="I188" s="48" t="str">
        <f t="shared" si="5"/>
        <v/>
      </c>
      <c r="J188" s="87"/>
      <c r="K188" s="88"/>
      <c r="L188" s="14"/>
    </row>
    <row r="189" spans="2:12" x14ac:dyDescent="0.25">
      <c r="B189" s="45"/>
      <c r="C189" s="60"/>
      <c r="D189" s="67"/>
      <c r="E189" s="60"/>
      <c r="F189" s="60"/>
      <c r="G189" s="74" t="str">
        <f t="shared" si="4"/>
        <v/>
      </c>
      <c r="H189" s="43"/>
      <c r="I189" s="48" t="str">
        <f t="shared" si="5"/>
        <v/>
      </c>
      <c r="J189" s="87"/>
      <c r="K189" s="88"/>
      <c r="L189" s="14"/>
    </row>
    <row r="190" spans="2:12" x14ac:dyDescent="0.25">
      <c r="B190" s="45"/>
      <c r="C190" s="60"/>
      <c r="D190" s="67"/>
      <c r="E190" s="60"/>
      <c r="F190" s="60"/>
      <c r="G190" s="74" t="str">
        <f t="shared" si="4"/>
        <v/>
      </c>
      <c r="H190" s="43"/>
      <c r="I190" s="48" t="str">
        <f t="shared" si="5"/>
        <v/>
      </c>
      <c r="J190" s="87"/>
      <c r="K190" s="88"/>
      <c r="L190" s="14"/>
    </row>
    <row r="191" spans="2:12" x14ac:dyDescent="0.25">
      <c r="B191" s="45"/>
      <c r="C191" s="60"/>
      <c r="D191" s="67"/>
      <c r="E191" s="60"/>
      <c r="F191" s="60"/>
      <c r="G191" s="74" t="str">
        <f t="shared" si="4"/>
        <v/>
      </c>
      <c r="H191" s="43"/>
      <c r="I191" s="48" t="str">
        <f t="shared" si="5"/>
        <v/>
      </c>
      <c r="J191" s="87"/>
      <c r="K191" s="88"/>
      <c r="L191" s="14"/>
    </row>
    <row r="192" spans="2:12" x14ac:dyDescent="0.25">
      <c r="B192" s="45"/>
      <c r="C192" s="60"/>
      <c r="D192" s="67"/>
      <c r="E192" s="60"/>
      <c r="F192" s="60"/>
      <c r="G192" s="74" t="str">
        <f t="shared" si="4"/>
        <v/>
      </c>
      <c r="H192" s="43"/>
      <c r="I192" s="48" t="str">
        <f t="shared" si="5"/>
        <v/>
      </c>
      <c r="J192" s="87"/>
      <c r="K192" s="88"/>
      <c r="L192" s="14"/>
    </row>
    <row r="193" spans="2:12" x14ac:dyDescent="0.25">
      <c r="B193" s="45"/>
      <c r="C193" s="60"/>
      <c r="D193" s="67"/>
      <c r="E193" s="60"/>
      <c r="F193" s="60"/>
      <c r="G193" s="74" t="str">
        <f t="shared" si="4"/>
        <v/>
      </c>
      <c r="H193" s="43"/>
      <c r="I193" s="48" t="str">
        <f t="shared" si="5"/>
        <v/>
      </c>
      <c r="J193" s="87"/>
      <c r="K193" s="88"/>
      <c r="L193" s="14"/>
    </row>
    <row r="194" spans="2:12" x14ac:dyDescent="0.25">
      <c r="B194" s="45"/>
      <c r="C194" s="60"/>
      <c r="D194" s="67"/>
      <c r="E194" s="60"/>
      <c r="F194" s="60"/>
      <c r="G194" s="74" t="str">
        <f t="shared" si="4"/>
        <v/>
      </c>
      <c r="H194" s="43"/>
      <c r="I194" s="48" t="str">
        <f t="shared" si="5"/>
        <v/>
      </c>
      <c r="J194" s="87"/>
      <c r="K194" s="88"/>
      <c r="L194" s="14"/>
    </row>
    <row r="195" spans="2:12" x14ac:dyDescent="0.25">
      <c r="B195" s="45"/>
      <c r="C195" s="60"/>
      <c r="D195" s="67"/>
      <c r="E195" s="60"/>
      <c r="F195" s="60"/>
      <c r="G195" s="74" t="str">
        <f t="shared" si="4"/>
        <v/>
      </c>
      <c r="H195" s="43"/>
      <c r="I195" s="48" t="str">
        <f t="shared" si="5"/>
        <v/>
      </c>
      <c r="J195" s="87"/>
      <c r="K195" s="88"/>
      <c r="L195" s="14"/>
    </row>
    <row r="196" spans="2:12" x14ac:dyDescent="0.25">
      <c r="B196" s="45"/>
      <c r="C196" s="60"/>
      <c r="D196" s="67"/>
      <c r="E196" s="60"/>
      <c r="F196" s="60"/>
      <c r="G196" s="74" t="str">
        <f t="shared" si="4"/>
        <v/>
      </c>
      <c r="H196" s="43"/>
      <c r="I196" s="48" t="str">
        <f t="shared" si="5"/>
        <v/>
      </c>
      <c r="J196" s="87"/>
      <c r="K196" s="88"/>
      <c r="L196" s="14"/>
    </row>
    <row r="197" spans="2:12" x14ac:dyDescent="0.25">
      <c r="B197" s="45"/>
      <c r="C197" s="60"/>
      <c r="D197" s="67"/>
      <c r="E197" s="60"/>
      <c r="F197" s="60"/>
      <c r="G197" s="74" t="str">
        <f t="shared" si="4"/>
        <v/>
      </c>
      <c r="H197" s="43"/>
      <c r="I197" s="48" t="str">
        <f t="shared" si="5"/>
        <v/>
      </c>
      <c r="J197" s="87"/>
      <c r="K197" s="88"/>
      <c r="L197" s="14"/>
    </row>
    <row r="198" spans="2:12" x14ac:dyDescent="0.25">
      <c r="B198" s="45"/>
      <c r="C198" s="60"/>
      <c r="D198" s="67"/>
      <c r="E198" s="60"/>
      <c r="F198" s="60"/>
      <c r="G198" s="74" t="str">
        <f t="shared" si="4"/>
        <v/>
      </c>
      <c r="H198" s="43"/>
      <c r="I198" s="48" t="str">
        <f t="shared" si="5"/>
        <v/>
      </c>
      <c r="J198" s="87"/>
      <c r="K198" s="88"/>
      <c r="L198" s="14"/>
    </row>
    <row r="199" spans="2:12" x14ac:dyDescent="0.25">
      <c r="B199" s="45"/>
      <c r="C199" s="60"/>
      <c r="D199" s="67"/>
      <c r="E199" s="60"/>
      <c r="F199" s="60"/>
      <c r="G199" s="74" t="str">
        <f t="shared" si="4"/>
        <v/>
      </c>
      <c r="H199" s="43"/>
      <c r="I199" s="48" t="str">
        <f t="shared" si="5"/>
        <v/>
      </c>
      <c r="J199" s="87"/>
      <c r="K199" s="88"/>
      <c r="L199" s="14"/>
    </row>
    <row r="200" spans="2:12" x14ac:dyDescent="0.25">
      <c r="B200" s="45"/>
      <c r="C200" s="60"/>
      <c r="D200" s="67"/>
      <c r="E200" s="60"/>
      <c r="F200" s="60"/>
      <c r="G200" s="74" t="str">
        <f t="shared" si="4"/>
        <v/>
      </c>
      <c r="H200" s="43"/>
      <c r="I200" s="48" t="str">
        <f t="shared" si="5"/>
        <v/>
      </c>
      <c r="J200" s="87"/>
      <c r="K200" s="88"/>
      <c r="L200" s="14"/>
    </row>
    <row r="201" spans="2:12" x14ac:dyDescent="0.25">
      <c r="B201" s="45"/>
      <c r="C201" s="60"/>
      <c r="D201" s="67"/>
      <c r="E201" s="60"/>
      <c r="F201" s="60"/>
      <c r="G201" s="74" t="str">
        <f t="shared" si="4"/>
        <v/>
      </c>
      <c r="H201" s="43"/>
      <c r="I201" s="48" t="str">
        <f t="shared" si="5"/>
        <v/>
      </c>
      <c r="J201" s="87"/>
      <c r="K201" s="88"/>
      <c r="L201" s="14"/>
    </row>
    <row r="202" spans="2:12" x14ac:dyDescent="0.25">
      <c r="B202" s="45"/>
      <c r="C202" s="60"/>
      <c r="D202" s="67"/>
      <c r="E202" s="60"/>
      <c r="F202" s="60"/>
      <c r="G202" s="74" t="str">
        <f t="shared" si="4"/>
        <v/>
      </c>
      <c r="H202" s="43"/>
      <c r="I202" s="48" t="str">
        <f t="shared" si="5"/>
        <v/>
      </c>
      <c r="J202" s="87"/>
      <c r="K202" s="88"/>
      <c r="L202" s="14"/>
    </row>
    <row r="203" spans="2:12" x14ac:dyDescent="0.25">
      <c r="B203" s="45"/>
      <c r="C203" s="60"/>
      <c r="D203" s="67"/>
      <c r="E203" s="60"/>
      <c r="F203" s="60"/>
      <c r="G203" s="74" t="str">
        <f t="shared" si="4"/>
        <v/>
      </c>
      <c r="H203" s="43"/>
      <c r="I203" s="48" t="str">
        <f t="shared" si="5"/>
        <v/>
      </c>
      <c r="J203" s="87"/>
      <c r="K203" s="88"/>
      <c r="L203" s="14"/>
    </row>
    <row r="204" spans="2:12" x14ac:dyDescent="0.25">
      <c r="B204" s="45"/>
      <c r="C204" s="60"/>
      <c r="D204" s="67"/>
      <c r="E204" s="60"/>
      <c r="F204" s="60"/>
      <c r="G204" s="74" t="str">
        <f t="shared" si="4"/>
        <v/>
      </c>
      <c r="H204" s="43"/>
      <c r="I204" s="48" t="str">
        <f t="shared" si="5"/>
        <v/>
      </c>
      <c r="J204" s="87"/>
      <c r="K204" s="88"/>
      <c r="L204" s="14"/>
    </row>
    <row r="205" spans="2:12" x14ac:dyDescent="0.25">
      <c r="B205" s="45"/>
      <c r="C205" s="60"/>
      <c r="D205" s="67"/>
      <c r="E205" s="60"/>
      <c r="F205" s="60"/>
      <c r="G205" s="74" t="str">
        <f t="shared" si="4"/>
        <v/>
      </c>
      <c r="H205" s="43"/>
      <c r="I205" s="48" t="str">
        <f t="shared" si="5"/>
        <v/>
      </c>
      <c r="J205" s="87"/>
      <c r="K205" s="88"/>
      <c r="L205" s="14"/>
    </row>
    <row r="206" spans="2:12" x14ac:dyDescent="0.25">
      <c r="B206" s="45"/>
      <c r="C206" s="60"/>
      <c r="D206" s="67"/>
      <c r="E206" s="60"/>
      <c r="F206" s="60"/>
      <c r="G206" s="74" t="str">
        <f t="shared" si="4"/>
        <v/>
      </c>
      <c r="H206" s="43"/>
      <c r="I206" s="48" t="str">
        <f t="shared" si="5"/>
        <v/>
      </c>
      <c r="J206" s="87"/>
      <c r="K206" s="88"/>
      <c r="L206" s="14"/>
    </row>
    <row r="207" spans="2:12" x14ac:dyDescent="0.25">
      <c r="B207" s="45"/>
      <c r="C207" s="60"/>
      <c r="D207" s="67"/>
      <c r="E207" s="60"/>
      <c r="F207" s="60"/>
      <c r="G207" s="74" t="str">
        <f t="shared" si="4"/>
        <v/>
      </c>
      <c r="H207" s="43"/>
      <c r="I207" s="48" t="str">
        <f t="shared" si="5"/>
        <v/>
      </c>
      <c r="J207" s="87"/>
      <c r="K207" s="88"/>
      <c r="L207" s="14"/>
    </row>
    <row r="208" spans="2:12" x14ac:dyDescent="0.25">
      <c r="B208" s="45"/>
      <c r="C208" s="60"/>
      <c r="D208" s="67"/>
      <c r="E208" s="60"/>
      <c r="F208" s="60"/>
      <c r="G208" s="74" t="str">
        <f t="shared" si="4"/>
        <v/>
      </c>
      <c r="H208" s="43"/>
      <c r="I208" s="48" t="str">
        <f t="shared" si="5"/>
        <v/>
      </c>
      <c r="J208" s="87"/>
      <c r="K208" s="88"/>
      <c r="L208" s="14"/>
    </row>
    <row r="209" spans="2:12" x14ac:dyDescent="0.25">
      <c r="B209" s="45"/>
      <c r="C209" s="60"/>
      <c r="D209" s="67"/>
      <c r="E209" s="60"/>
      <c r="F209" s="60"/>
      <c r="G209" s="74" t="str">
        <f t="shared" si="4"/>
        <v/>
      </c>
      <c r="H209" s="43"/>
      <c r="I209" s="48" t="str">
        <f t="shared" si="5"/>
        <v/>
      </c>
      <c r="J209" s="87"/>
      <c r="K209" s="88"/>
      <c r="L209" s="14"/>
    </row>
    <row r="210" spans="2:12" x14ac:dyDescent="0.25">
      <c r="B210" s="45"/>
      <c r="C210" s="60"/>
      <c r="D210" s="67"/>
      <c r="E210" s="60"/>
      <c r="F210" s="60"/>
      <c r="G210" s="74" t="str">
        <f t="shared" ref="G210:G271" si="6">IF(E210="","",F210*D210/E210)</f>
        <v/>
      </c>
      <c r="H210" s="43"/>
      <c r="I210" s="48" t="str">
        <f t="shared" ref="I210:I271" si="7">IF(H210="","",H210*D210)</f>
        <v/>
      </c>
      <c r="J210" s="87"/>
      <c r="K210" s="88"/>
      <c r="L210" s="14"/>
    </row>
    <row r="211" spans="2:12" x14ac:dyDescent="0.25">
      <c r="B211" s="45"/>
      <c r="C211" s="60"/>
      <c r="D211" s="67"/>
      <c r="E211" s="60"/>
      <c r="F211" s="60"/>
      <c r="G211" s="74" t="str">
        <f t="shared" si="6"/>
        <v/>
      </c>
      <c r="H211" s="43"/>
      <c r="I211" s="48" t="str">
        <f t="shared" si="7"/>
        <v/>
      </c>
      <c r="J211" s="87"/>
      <c r="K211" s="88"/>
      <c r="L211" s="14"/>
    </row>
    <row r="212" spans="2:12" x14ac:dyDescent="0.25">
      <c r="B212" s="45"/>
      <c r="C212" s="60"/>
      <c r="D212" s="67"/>
      <c r="E212" s="60"/>
      <c r="F212" s="60"/>
      <c r="G212" s="74" t="str">
        <f t="shared" si="6"/>
        <v/>
      </c>
      <c r="H212" s="43"/>
      <c r="I212" s="48" t="str">
        <f t="shared" si="7"/>
        <v/>
      </c>
      <c r="J212" s="87"/>
      <c r="K212" s="88"/>
      <c r="L212" s="14"/>
    </row>
    <row r="213" spans="2:12" x14ac:dyDescent="0.25">
      <c r="B213" s="45"/>
      <c r="C213" s="60"/>
      <c r="D213" s="67"/>
      <c r="E213" s="60"/>
      <c r="F213" s="60"/>
      <c r="G213" s="74" t="str">
        <f t="shared" si="6"/>
        <v/>
      </c>
      <c r="H213" s="43"/>
      <c r="I213" s="48" t="str">
        <f t="shared" si="7"/>
        <v/>
      </c>
      <c r="J213" s="87"/>
      <c r="K213" s="88"/>
      <c r="L213" s="14"/>
    </row>
    <row r="214" spans="2:12" x14ac:dyDescent="0.25">
      <c r="B214" s="45"/>
      <c r="C214" s="60"/>
      <c r="D214" s="67"/>
      <c r="E214" s="60"/>
      <c r="F214" s="60"/>
      <c r="G214" s="74" t="str">
        <f t="shared" si="6"/>
        <v/>
      </c>
      <c r="H214" s="43"/>
      <c r="I214" s="48" t="str">
        <f t="shared" si="7"/>
        <v/>
      </c>
      <c r="J214" s="87"/>
      <c r="K214" s="88"/>
      <c r="L214" s="14"/>
    </row>
    <row r="215" spans="2:12" x14ac:dyDescent="0.25">
      <c r="B215" s="45"/>
      <c r="C215" s="60"/>
      <c r="D215" s="67"/>
      <c r="E215" s="60"/>
      <c r="F215" s="60"/>
      <c r="G215" s="74" t="str">
        <f t="shared" si="6"/>
        <v/>
      </c>
      <c r="H215" s="43"/>
      <c r="I215" s="48" t="str">
        <f t="shared" si="7"/>
        <v/>
      </c>
      <c r="J215" s="87"/>
      <c r="K215" s="88"/>
      <c r="L215" s="14"/>
    </row>
    <row r="216" spans="2:12" x14ac:dyDescent="0.25">
      <c r="B216" s="45"/>
      <c r="C216" s="60"/>
      <c r="D216" s="67"/>
      <c r="E216" s="60"/>
      <c r="F216" s="60"/>
      <c r="G216" s="74" t="str">
        <f t="shared" si="6"/>
        <v/>
      </c>
      <c r="H216" s="43"/>
      <c r="I216" s="48" t="str">
        <f t="shared" si="7"/>
        <v/>
      </c>
      <c r="J216" s="87"/>
      <c r="K216" s="88"/>
      <c r="L216" s="14"/>
    </row>
    <row r="217" spans="2:12" x14ac:dyDescent="0.25">
      <c r="B217" s="45"/>
      <c r="C217" s="60"/>
      <c r="D217" s="67"/>
      <c r="E217" s="60"/>
      <c r="F217" s="60"/>
      <c r="G217" s="74" t="str">
        <f t="shared" si="6"/>
        <v/>
      </c>
      <c r="H217" s="43"/>
      <c r="I217" s="48" t="str">
        <f t="shared" si="7"/>
        <v/>
      </c>
      <c r="J217" s="87"/>
      <c r="K217" s="88"/>
      <c r="L217" s="14"/>
    </row>
    <row r="218" spans="2:12" x14ac:dyDescent="0.25">
      <c r="B218" s="45"/>
      <c r="C218" s="60"/>
      <c r="D218" s="67"/>
      <c r="E218" s="60"/>
      <c r="F218" s="60"/>
      <c r="G218" s="74" t="str">
        <f t="shared" si="6"/>
        <v/>
      </c>
      <c r="H218" s="43"/>
      <c r="I218" s="48" t="str">
        <f t="shared" si="7"/>
        <v/>
      </c>
      <c r="J218" s="87"/>
      <c r="K218" s="88"/>
      <c r="L218" s="14"/>
    </row>
    <row r="219" spans="2:12" x14ac:dyDescent="0.25">
      <c r="B219" s="45"/>
      <c r="C219" s="60"/>
      <c r="D219" s="67"/>
      <c r="E219" s="60"/>
      <c r="F219" s="60"/>
      <c r="G219" s="74" t="str">
        <f t="shared" si="6"/>
        <v/>
      </c>
      <c r="H219" s="43"/>
      <c r="I219" s="48" t="str">
        <f t="shared" si="7"/>
        <v/>
      </c>
      <c r="J219" s="87"/>
      <c r="K219" s="88"/>
      <c r="L219" s="14"/>
    </row>
    <row r="220" spans="2:12" x14ac:dyDescent="0.25">
      <c r="B220" s="45"/>
      <c r="C220" s="60"/>
      <c r="D220" s="67"/>
      <c r="E220" s="60"/>
      <c r="F220" s="60"/>
      <c r="G220" s="74" t="str">
        <f t="shared" si="6"/>
        <v/>
      </c>
      <c r="H220" s="43"/>
      <c r="I220" s="48" t="str">
        <f t="shared" si="7"/>
        <v/>
      </c>
      <c r="J220" s="87"/>
      <c r="K220" s="88"/>
      <c r="L220" s="14"/>
    </row>
    <row r="221" spans="2:12" x14ac:dyDescent="0.25">
      <c r="B221" s="45"/>
      <c r="C221" s="60"/>
      <c r="D221" s="67"/>
      <c r="E221" s="60"/>
      <c r="F221" s="60"/>
      <c r="G221" s="74" t="str">
        <f t="shared" si="6"/>
        <v/>
      </c>
      <c r="H221" s="43"/>
      <c r="I221" s="48" t="str">
        <f t="shared" si="7"/>
        <v/>
      </c>
      <c r="J221" s="87"/>
      <c r="K221" s="88"/>
      <c r="L221" s="14"/>
    </row>
    <row r="222" spans="2:12" x14ac:dyDescent="0.25">
      <c r="B222" s="45"/>
      <c r="C222" s="60"/>
      <c r="D222" s="67"/>
      <c r="E222" s="60"/>
      <c r="F222" s="60"/>
      <c r="G222" s="74" t="str">
        <f t="shared" si="6"/>
        <v/>
      </c>
      <c r="H222" s="43"/>
      <c r="I222" s="48" t="str">
        <f t="shared" si="7"/>
        <v/>
      </c>
      <c r="J222" s="87"/>
      <c r="K222" s="88"/>
      <c r="L222" s="14"/>
    </row>
    <row r="223" spans="2:12" x14ac:dyDescent="0.25">
      <c r="B223" s="45"/>
      <c r="C223" s="60"/>
      <c r="D223" s="67"/>
      <c r="E223" s="60"/>
      <c r="F223" s="60"/>
      <c r="G223" s="74" t="str">
        <f t="shared" si="6"/>
        <v/>
      </c>
      <c r="H223" s="43"/>
      <c r="I223" s="48" t="str">
        <f t="shared" si="7"/>
        <v/>
      </c>
      <c r="J223" s="87"/>
      <c r="K223" s="88"/>
      <c r="L223" s="14"/>
    </row>
    <row r="224" spans="2:12" x14ac:dyDescent="0.25">
      <c r="B224" s="45"/>
      <c r="C224" s="60"/>
      <c r="D224" s="67"/>
      <c r="E224" s="60"/>
      <c r="F224" s="60"/>
      <c r="G224" s="74" t="str">
        <f t="shared" si="6"/>
        <v/>
      </c>
      <c r="H224" s="43"/>
      <c r="I224" s="48" t="str">
        <f t="shared" si="7"/>
        <v/>
      </c>
      <c r="J224" s="87"/>
      <c r="K224" s="88"/>
      <c r="L224" s="14"/>
    </row>
    <row r="225" spans="2:12" x14ac:dyDescent="0.25">
      <c r="B225" s="45"/>
      <c r="C225" s="60"/>
      <c r="D225" s="67"/>
      <c r="E225" s="60"/>
      <c r="F225" s="60"/>
      <c r="G225" s="74" t="str">
        <f t="shared" si="6"/>
        <v/>
      </c>
      <c r="H225" s="43"/>
      <c r="I225" s="48" t="str">
        <f t="shared" si="7"/>
        <v/>
      </c>
      <c r="J225" s="87"/>
      <c r="K225" s="88"/>
      <c r="L225" s="14"/>
    </row>
    <row r="226" spans="2:12" x14ac:dyDescent="0.25">
      <c r="B226" s="45"/>
      <c r="C226" s="60"/>
      <c r="D226" s="67"/>
      <c r="E226" s="60"/>
      <c r="F226" s="60"/>
      <c r="G226" s="74" t="str">
        <f t="shared" si="6"/>
        <v/>
      </c>
      <c r="H226" s="43"/>
      <c r="I226" s="48" t="str">
        <f t="shared" si="7"/>
        <v/>
      </c>
      <c r="J226" s="87"/>
      <c r="K226" s="88"/>
      <c r="L226" s="14"/>
    </row>
    <row r="227" spans="2:12" x14ac:dyDescent="0.25">
      <c r="B227" s="45"/>
      <c r="C227" s="60"/>
      <c r="D227" s="67"/>
      <c r="E227" s="60"/>
      <c r="F227" s="60"/>
      <c r="G227" s="74" t="str">
        <f t="shared" si="6"/>
        <v/>
      </c>
      <c r="H227" s="43"/>
      <c r="I227" s="48" t="str">
        <f t="shared" si="7"/>
        <v/>
      </c>
      <c r="J227" s="87"/>
      <c r="K227" s="88"/>
      <c r="L227" s="14"/>
    </row>
    <row r="228" spans="2:12" x14ac:dyDescent="0.25">
      <c r="B228" s="45"/>
      <c r="C228" s="60"/>
      <c r="D228" s="67"/>
      <c r="E228" s="60"/>
      <c r="F228" s="60"/>
      <c r="G228" s="74" t="str">
        <f t="shared" si="6"/>
        <v/>
      </c>
      <c r="H228" s="43"/>
      <c r="I228" s="48" t="str">
        <f t="shared" si="7"/>
        <v/>
      </c>
      <c r="J228" s="87"/>
      <c r="K228" s="88"/>
      <c r="L228" s="14"/>
    </row>
    <row r="229" spans="2:12" x14ac:dyDescent="0.25">
      <c r="B229" s="45"/>
      <c r="C229" s="60"/>
      <c r="D229" s="67"/>
      <c r="E229" s="60"/>
      <c r="F229" s="60"/>
      <c r="G229" s="74" t="str">
        <f t="shared" si="6"/>
        <v/>
      </c>
      <c r="H229" s="43"/>
      <c r="I229" s="48" t="str">
        <f t="shared" si="7"/>
        <v/>
      </c>
      <c r="J229" s="87"/>
      <c r="K229" s="88"/>
      <c r="L229" s="14"/>
    </row>
    <row r="230" spans="2:12" x14ac:dyDescent="0.25">
      <c r="B230" s="45"/>
      <c r="C230" s="60"/>
      <c r="D230" s="67"/>
      <c r="E230" s="60"/>
      <c r="F230" s="60"/>
      <c r="G230" s="74" t="str">
        <f t="shared" si="6"/>
        <v/>
      </c>
      <c r="H230" s="43"/>
      <c r="I230" s="48" t="str">
        <f t="shared" si="7"/>
        <v/>
      </c>
      <c r="J230" s="87"/>
      <c r="K230" s="88"/>
      <c r="L230" s="14"/>
    </row>
    <row r="231" spans="2:12" x14ac:dyDescent="0.25">
      <c r="B231" s="45"/>
      <c r="C231" s="60"/>
      <c r="D231" s="67"/>
      <c r="E231" s="60"/>
      <c r="F231" s="60"/>
      <c r="G231" s="74" t="str">
        <f t="shared" si="6"/>
        <v/>
      </c>
      <c r="H231" s="43"/>
      <c r="I231" s="48" t="str">
        <f t="shared" si="7"/>
        <v/>
      </c>
      <c r="J231" s="87"/>
      <c r="K231" s="88"/>
      <c r="L231" s="14"/>
    </row>
    <row r="232" spans="2:12" x14ac:dyDescent="0.25">
      <c r="B232" s="45"/>
      <c r="C232" s="60"/>
      <c r="D232" s="67"/>
      <c r="E232" s="60"/>
      <c r="F232" s="60"/>
      <c r="G232" s="74" t="str">
        <f t="shared" si="6"/>
        <v/>
      </c>
      <c r="H232" s="43"/>
      <c r="I232" s="48" t="str">
        <f t="shared" si="7"/>
        <v/>
      </c>
      <c r="J232" s="87"/>
      <c r="K232" s="88"/>
      <c r="L232" s="14"/>
    </row>
    <row r="233" spans="2:12" x14ac:dyDescent="0.25">
      <c r="B233" s="45"/>
      <c r="C233" s="60"/>
      <c r="D233" s="67"/>
      <c r="E233" s="60"/>
      <c r="F233" s="60"/>
      <c r="G233" s="74" t="str">
        <f t="shared" si="6"/>
        <v/>
      </c>
      <c r="H233" s="43"/>
      <c r="I233" s="48" t="str">
        <f t="shared" si="7"/>
        <v/>
      </c>
      <c r="J233" s="87"/>
      <c r="K233" s="88"/>
      <c r="L233" s="14"/>
    </row>
    <row r="234" spans="2:12" x14ac:dyDescent="0.25">
      <c r="B234" s="45"/>
      <c r="C234" s="60"/>
      <c r="D234" s="67"/>
      <c r="E234" s="60"/>
      <c r="F234" s="60"/>
      <c r="G234" s="74" t="str">
        <f t="shared" si="6"/>
        <v/>
      </c>
      <c r="H234" s="43"/>
      <c r="I234" s="48" t="str">
        <f t="shared" si="7"/>
        <v/>
      </c>
      <c r="J234" s="87"/>
      <c r="K234" s="88"/>
      <c r="L234" s="14"/>
    </row>
    <row r="235" spans="2:12" x14ac:dyDescent="0.25">
      <c r="B235" s="45"/>
      <c r="C235" s="60"/>
      <c r="D235" s="67"/>
      <c r="E235" s="60"/>
      <c r="F235" s="60"/>
      <c r="G235" s="74" t="str">
        <f t="shared" si="6"/>
        <v/>
      </c>
      <c r="H235" s="43"/>
      <c r="I235" s="48" t="str">
        <f t="shared" si="7"/>
        <v/>
      </c>
      <c r="J235" s="87"/>
      <c r="K235" s="88"/>
      <c r="L235" s="14"/>
    </row>
    <row r="236" spans="2:12" x14ac:dyDescent="0.25">
      <c r="B236" s="45"/>
      <c r="C236" s="60"/>
      <c r="D236" s="67"/>
      <c r="E236" s="60"/>
      <c r="F236" s="60"/>
      <c r="G236" s="74" t="str">
        <f t="shared" si="6"/>
        <v/>
      </c>
      <c r="H236" s="43"/>
      <c r="I236" s="48" t="str">
        <f t="shared" si="7"/>
        <v/>
      </c>
      <c r="J236" s="87"/>
      <c r="K236" s="88"/>
      <c r="L236" s="14"/>
    </row>
    <row r="237" spans="2:12" x14ac:dyDescent="0.25">
      <c r="B237" s="45"/>
      <c r="C237" s="60"/>
      <c r="D237" s="67"/>
      <c r="E237" s="60"/>
      <c r="F237" s="60"/>
      <c r="G237" s="74" t="str">
        <f t="shared" si="6"/>
        <v/>
      </c>
      <c r="H237" s="43"/>
      <c r="I237" s="48" t="str">
        <f t="shared" si="7"/>
        <v/>
      </c>
      <c r="J237" s="87"/>
      <c r="K237" s="88"/>
      <c r="L237" s="14"/>
    </row>
    <row r="238" spans="2:12" x14ac:dyDescent="0.25">
      <c r="B238" s="45"/>
      <c r="C238" s="60"/>
      <c r="D238" s="67"/>
      <c r="E238" s="60"/>
      <c r="F238" s="60"/>
      <c r="G238" s="74" t="str">
        <f t="shared" si="6"/>
        <v/>
      </c>
      <c r="H238" s="43"/>
      <c r="I238" s="48" t="str">
        <f t="shared" si="7"/>
        <v/>
      </c>
      <c r="J238" s="87"/>
      <c r="K238" s="88"/>
      <c r="L238" s="14"/>
    </row>
    <row r="239" spans="2:12" x14ac:dyDescent="0.25">
      <c r="B239" s="45"/>
      <c r="C239" s="60"/>
      <c r="D239" s="67"/>
      <c r="E239" s="60"/>
      <c r="F239" s="60"/>
      <c r="G239" s="74" t="str">
        <f t="shared" si="6"/>
        <v/>
      </c>
      <c r="H239" s="43"/>
      <c r="I239" s="48" t="str">
        <f t="shared" si="7"/>
        <v/>
      </c>
      <c r="J239" s="87"/>
      <c r="K239" s="88"/>
      <c r="L239" s="14"/>
    </row>
    <row r="240" spans="2:12" x14ac:dyDescent="0.25">
      <c r="B240" s="45"/>
      <c r="C240" s="60"/>
      <c r="D240" s="67"/>
      <c r="E240" s="60"/>
      <c r="F240" s="60"/>
      <c r="G240" s="74" t="str">
        <f t="shared" si="6"/>
        <v/>
      </c>
      <c r="H240" s="43"/>
      <c r="I240" s="48" t="str">
        <f t="shared" si="7"/>
        <v/>
      </c>
      <c r="J240" s="87"/>
      <c r="K240" s="88"/>
      <c r="L240" s="14"/>
    </row>
    <row r="241" spans="2:12" x14ac:dyDescent="0.25">
      <c r="B241" s="45"/>
      <c r="C241" s="60"/>
      <c r="D241" s="67"/>
      <c r="E241" s="60"/>
      <c r="F241" s="60"/>
      <c r="G241" s="74" t="str">
        <f t="shared" si="6"/>
        <v/>
      </c>
      <c r="H241" s="43"/>
      <c r="I241" s="48" t="str">
        <f t="shared" si="7"/>
        <v/>
      </c>
      <c r="J241" s="87"/>
      <c r="K241" s="88"/>
      <c r="L241" s="14"/>
    </row>
    <row r="242" spans="2:12" x14ac:dyDescent="0.25">
      <c r="B242" s="45"/>
      <c r="C242" s="60"/>
      <c r="D242" s="67"/>
      <c r="E242" s="60"/>
      <c r="F242" s="60"/>
      <c r="G242" s="74" t="str">
        <f t="shared" si="6"/>
        <v/>
      </c>
      <c r="H242" s="43"/>
      <c r="I242" s="48" t="str">
        <f t="shared" si="7"/>
        <v/>
      </c>
      <c r="J242" s="87"/>
      <c r="K242" s="88"/>
      <c r="L242" s="14"/>
    </row>
    <row r="243" spans="2:12" x14ac:dyDescent="0.25">
      <c r="B243" s="45"/>
      <c r="C243" s="60"/>
      <c r="D243" s="67"/>
      <c r="E243" s="60"/>
      <c r="F243" s="60"/>
      <c r="G243" s="74" t="str">
        <f t="shared" si="6"/>
        <v/>
      </c>
      <c r="H243" s="43"/>
      <c r="I243" s="48" t="str">
        <f t="shared" si="7"/>
        <v/>
      </c>
      <c r="J243" s="87"/>
      <c r="K243" s="88"/>
      <c r="L243" s="14"/>
    </row>
    <row r="244" spans="2:12" x14ac:dyDescent="0.25">
      <c r="B244" s="45"/>
      <c r="C244" s="60"/>
      <c r="D244" s="67"/>
      <c r="E244" s="60"/>
      <c r="F244" s="60"/>
      <c r="G244" s="74" t="str">
        <f t="shared" si="6"/>
        <v/>
      </c>
      <c r="H244" s="43"/>
      <c r="I244" s="48" t="str">
        <f t="shared" si="7"/>
        <v/>
      </c>
      <c r="J244" s="87"/>
      <c r="K244" s="88"/>
      <c r="L244" s="14"/>
    </row>
    <row r="245" spans="2:12" x14ac:dyDescent="0.25">
      <c r="B245" s="45"/>
      <c r="C245" s="60"/>
      <c r="D245" s="67"/>
      <c r="E245" s="60"/>
      <c r="F245" s="60"/>
      <c r="G245" s="74" t="str">
        <f t="shared" si="6"/>
        <v/>
      </c>
      <c r="H245" s="43"/>
      <c r="I245" s="48" t="str">
        <f t="shared" si="7"/>
        <v/>
      </c>
      <c r="J245" s="87"/>
      <c r="K245" s="88"/>
      <c r="L245" s="14"/>
    </row>
    <row r="246" spans="2:12" x14ac:dyDescent="0.25">
      <c r="B246" s="45"/>
      <c r="C246" s="60"/>
      <c r="D246" s="67"/>
      <c r="E246" s="60"/>
      <c r="F246" s="60"/>
      <c r="G246" s="74" t="str">
        <f t="shared" si="6"/>
        <v/>
      </c>
      <c r="H246" s="43"/>
      <c r="I246" s="48" t="str">
        <f t="shared" si="7"/>
        <v/>
      </c>
      <c r="J246" s="87"/>
      <c r="K246" s="88"/>
      <c r="L246" s="14"/>
    </row>
    <row r="247" spans="2:12" x14ac:dyDescent="0.25">
      <c r="B247" s="45"/>
      <c r="C247" s="60"/>
      <c r="D247" s="67"/>
      <c r="E247" s="60"/>
      <c r="F247" s="60"/>
      <c r="G247" s="74" t="str">
        <f t="shared" si="6"/>
        <v/>
      </c>
      <c r="H247" s="43"/>
      <c r="I247" s="48" t="str">
        <f t="shared" si="7"/>
        <v/>
      </c>
      <c r="J247" s="87"/>
      <c r="K247" s="88"/>
      <c r="L247" s="14"/>
    </row>
    <row r="248" spans="2:12" x14ac:dyDescent="0.25">
      <c r="B248" s="45"/>
      <c r="C248" s="60"/>
      <c r="D248" s="67"/>
      <c r="E248" s="60"/>
      <c r="F248" s="60"/>
      <c r="G248" s="74" t="str">
        <f t="shared" si="6"/>
        <v/>
      </c>
      <c r="H248" s="43"/>
      <c r="I248" s="48" t="str">
        <f t="shared" si="7"/>
        <v/>
      </c>
      <c r="J248" s="87"/>
      <c r="K248" s="88"/>
      <c r="L248" s="14"/>
    </row>
    <row r="249" spans="2:12" x14ac:dyDescent="0.25">
      <c r="B249" s="45"/>
      <c r="C249" s="60"/>
      <c r="D249" s="67"/>
      <c r="E249" s="60"/>
      <c r="F249" s="60"/>
      <c r="G249" s="74" t="str">
        <f t="shared" si="6"/>
        <v/>
      </c>
      <c r="H249" s="43"/>
      <c r="I249" s="48" t="str">
        <f t="shared" si="7"/>
        <v/>
      </c>
      <c r="J249" s="87"/>
      <c r="K249" s="88"/>
      <c r="L249" s="14"/>
    </row>
    <row r="250" spans="2:12" x14ac:dyDescent="0.25">
      <c r="B250" s="45"/>
      <c r="C250" s="60"/>
      <c r="D250" s="67"/>
      <c r="E250" s="60"/>
      <c r="F250" s="60"/>
      <c r="G250" s="74" t="str">
        <f t="shared" si="6"/>
        <v/>
      </c>
      <c r="H250" s="43"/>
      <c r="I250" s="48" t="str">
        <f t="shared" si="7"/>
        <v/>
      </c>
      <c r="J250" s="87"/>
      <c r="K250" s="88"/>
      <c r="L250" s="14"/>
    </row>
    <row r="251" spans="2:12" x14ac:dyDescent="0.25">
      <c r="B251" s="45"/>
      <c r="C251" s="60"/>
      <c r="D251" s="67"/>
      <c r="E251" s="60"/>
      <c r="F251" s="60"/>
      <c r="G251" s="74" t="str">
        <f t="shared" si="6"/>
        <v/>
      </c>
      <c r="H251" s="43"/>
      <c r="I251" s="48" t="str">
        <f t="shared" si="7"/>
        <v/>
      </c>
      <c r="J251" s="87"/>
      <c r="K251" s="88"/>
      <c r="L251" s="14"/>
    </row>
    <row r="252" spans="2:12" x14ac:dyDescent="0.25">
      <c r="B252" s="45"/>
      <c r="C252" s="60"/>
      <c r="D252" s="67"/>
      <c r="E252" s="60"/>
      <c r="F252" s="60"/>
      <c r="G252" s="74" t="str">
        <f t="shared" si="6"/>
        <v/>
      </c>
      <c r="H252" s="43"/>
      <c r="I252" s="48" t="str">
        <f t="shared" si="7"/>
        <v/>
      </c>
      <c r="J252" s="87"/>
      <c r="K252" s="88"/>
      <c r="L252" s="14"/>
    </row>
    <row r="253" spans="2:12" x14ac:dyDescent="0.25">
      <c r="B253" s="45"/>
      <c r="C253" s="60"/>
      <c r="D253" s="67"/>
      <c r="E253" s="60"/>
      <c r="F253" s="60"/>
      <c r="G253" s="74" t="str">
        <f t="shared" si="6"/>
        <v/>
      </c>
      <c r="H253" s="43"/>
      <c r="I253" s="48" t="str">
        <f t="shared" si="7"/>
        <v/>
      </c>
      <c r="J253" s="87"/>
      <c r="K253" s="88"/>
      <c r="L253" s="14"/>
    </row>
    <row r="254" spans="2:12" x14ac:dyDescent="0.25">
      <c r="B254" s="45"/>
      <c r="C254" s="60"/>
      <c r="D254" s="67"/>
      <c r="E254" s="60"/>
      <c r="F254" s="60"/>
      <c r="G254" s="74" t="str">
        <f t="shared" si="6"/>
        <v/>
      </c>
      <c r="H254" s="43"/>
      <c r="I254" s="48" t="str">
        <f t="shared" si="7"/>
        <v/>
      </c>
      <c r="J254" s="87"/>
      <c r="K254" s="88"/>
      <c r="L254" s="14"/>
    </row>
    <row r="255" spans="2:12" x14ac:dyDescent="0.25">
      <c r="B255" s="45"/>
      <c r="C255" s="60"/>
      <c r="D255" s="67"/>
      <c r="E255" s="60"/>
      <c r="F255" s="60"/>
      <c r="G255" s="74" t="str">
        <f t="shared" si="6"/>
        <v/>
      </c>
      <c r="H255" s="43"/>
      <c r="I255" s="48" t="str">
        <f t="shared" si="7"/>
        <v/>
      </c>
      <c r="J255" s="87"/>
      <c r="K255" s="88"/>
      <c r="L255" s="14"/>
    </row>
    <row r="256" spans="2:12" x14ac:dyDescent="0.25">
      <c r="B256" s="45"/>
      <c r="C256" s="60"/>
      <c r="D256" s="67"/>
      <c r="E256" s="60"/>
      <c r="F256" s="60"/>
      <c r="G256" s="74" t="str">
        <f t="shared" si="6"/>
        <v/>
      </c>
      <c r="H256" s="43"/>
      <c r="I256" s="48" t="str">
        <f t="shared" si="7"/>
        <v/>
      </c>
      <c r="J256" s="87"/>
      <c r="K256" s="88"/>
      <c r="L256" s="14"/>
    </row>
    <row r="257" spans="2:12" x14ac:dyDescent="0.25">
      <c r="B257" s="45"/>
      <c r="C257" s="60"/>
      <c r="D257" s="67"/>
      <c r="E257" s="60"/>
      <c r="F257" s="60"/>
      <c r="G257" s="74" t="str">
        <f t="shared" si="6"/>
        <v/>
      </c>
      <c r="H257" s="43"/>
      <c r="I257" s="48" t="str">
        <f t="shared" si="7"/>
        <v/>
      </c>
      <c r="J257" s="87"/>
      <c r="K257" s="88"/>
      <c r="L257" s="14"/>
    </row>
    <row r="258" spans="2:12" x14ac:dyDescent="0.25">
      <c r="B258" s="45"/>
      <c r="C258" s="60"/>
      <c r="D258" s="67"/>
      <c r="E258" s="60"/>
      <c r="F258" s="60"/>
      <c r="G258" s="74" t="str">
        <f t="shared" si="6"/>
        <v/>
      </c>
      <c r="H258" s="43"/>
      <c r="I258" s="48" t="str">
        <f t="shared" si="7"/>
        <v/>
      </c>
      <c r="J258" s="87"/>
      <c r="K258" s="88"/>
      <c r="L258" s="14"/>
    </row>
    <row r="259" spans="2:12" x14ac:dyDescent="0.25">
      <c r="B259" s="45"/>
      <c r="C259" s="60"/>
      <c r="D259" s="67"/>
      <c r="E259" s="60"/>
      <c r="F259" s="60"/>
      <c r="G259" s="74" t="str">
        <f t="shared" si="6"/>
        <v/>
      </c>
      <c r="H259" s="43"/>
      <c r="I259" s="48" t="str">
        <f t="shared" si="7"/>
        <v/>
      </c>
      <c r="J259" s="87"/>
      <c r="K259" s="88"/>
      <c r="L259" s="14"/>
    </row>
    <row r="260" spans="2:12" x14ac:dyDescent="0.25">
      <c r="B260" s="45"/>
      <c r="C260" s="60"/>
      <c r="D260" s="67"/>
      <c r="E260" s="60"/>
      <c r="F260" s="60"/>
      <c r="G260" s="74" t="str">
        <f t="shared" si="6"/>
        <v/>
      </c>
      <c r="H260" s="43"/>
      <c r="I260" s="48" t="str">
        <f t="shared" si="7"/>
        <v/>
      </c>
      <c r="J260" s="87"/>
      <c r="K260" s="88"/>
      <c r="L260" s="14"/>
    </row>
    <row r="261" spans="2:12" x14ac:dyDescent="0.25">
      <c r="B261" s="45"/>
      <c r="C261" s="60"/>
      <c r="D261" s="67"/>
      <c r="E261" s="60"/>
      <c r="F261" s="60"/>
      <c r="G261" s="74" t="str">
        <f t="shared" si="6"/>
        <v/>
      </c>
      <c r="H261" s="43"/>
      <c r="I261" s="48" t="str">
        <f t="shared" si="7"/>
        <v/>
      </c>
      <c r="J261" s="87"/>
      <c r="K261" s="88"/>
      <c r="L261" s="14"/>
    </row>
    <row r="262" spans="2:12" x14ac:dyDescent="0.25">
      <c r="B262" s="45"/>
      <c r="C262" s="60"/>
      <c r="D262" s="67"/>
      <c r="E262" s="60"/>
      <c r="F262" s="60"/>
      <c r="G262" s="74" t="str">
        <f t="shared" si="6"/>
        <v/>
      </c>
      <c r="H262" s="43"/>
      <c r="I262" s="48" t="str">
        <f t="shared" si="7"/>
        <v/>
      </c>
      <c r="J262" s="87"/>
      <c r="K262" s="88"/>
      <c r="L262" s="14"/>
    </row>
    <row r="263" spans="2:12" x14ac:dyDescent="0.25">
      <c r="B263" s="45"/>
      <c r="C263" s="60"/>
      <c r="D263" s="67"/>
      <c r="E263" s="60"/>
      <c r="F263" s="60"/>
      <c r="G263" s="74" t="str">
        <f t="shared" si="6"/>
        <v/>
      </c>
      <c r="H263" s="43"/>
      <c r="I263" s="48" t="str">
        <f t="shared" si="7"/>
        <v/>
      </c>
      <c r="J263" s="87"/>
      <c r="K263" s="88"/>
      <c r="L263" s="14"/>
    </row>
    <row r="264" spans="2:12" x14ac:dyDescent="0.25">
      <c r="B264" s="45"/>
      <c r="C264" s="60"/>
      <c r="D264" s="67"/>
      <c r="E264" s="60"/>
      <c r="F264" s="60"/>
      <c r="G264" s="74" t="str">
        <f t="shared" si="6"/>
        <v/>
      </c>
      <c r="H264" s="43"/>
      <c r="I264" s="48" t="str">
        <f t="shared" si="7"/>
        <v/>
      </c>
      <c r="J264" s="87"/>
      <c r="K264" s="88"/>
      <c r="L264" s="14"/>
    </row>
    <row r="265" spans="2:12" x14ac:dyDescent="0.25">
      <c r="B265" s="45"/>
      <c r="C265" s="60"/>
      <c r="D265" s="67"/>
      <c r="E265" s="60"/>
      <c r="F265" s="60"/>
      <c r="G265" s="74" t="str">
        <f t="shared" si="6"/>
        <v/>
      </c>
      <c r="H265" s="43"/>
      <c r="I265" s="48" t="str">
        <f t="shared" si="7"/>
        <v/>
      </c>
      <c r="J265" s="87"/>
      <c r="K265" s="88"/>
      <c r="L265" s="14"/>
    </row>
    <row r="266" spans="2:12" x14ac:dyDescent="0.25">
      <c r="B266" s="45"/>
      <c r="C266" s="60"/>
      <c r="D266" s="67"/>
      <c r="E266" s="60"/>
      <c r="F266" s="60"/>
      <c r="G266" s="74" t="str">
        <f t="shared" si="6"/>
        <v/>
      </c>
      <c r="H266" s="43"/>
      <c r="I266" s="48" t="str">
        <f t="shared" si="7"/>
        <v/>
      </c>
      <c r="J266" s="87"/>
      <c r="K266" s="88"/>
      <c r="L266" s="14"/>
    </row>
    <row r="267" spans="2:12" x14ac:dyDescent="0.25">
      <c r="B267" s="45"/>
      <c r="C267" s="60"/>
      <c r="D267" s="67"/>
      <c r="E267" s="60"/>
      <c r="F267" s="60"/>
      <c r="G267" s="74" t="str">
        <f t="shared" si="6"/>
        <v/>
      </c>
      <c r="H267" s="43"/>
      <c r="I267" s="48" t="str">
        <f t="shared" si="7"/>
        <v/>
      </c>
      <c r="J267" s="87"/>
      <c r="K267" s="88"/>
      <c r="L267" s="14"/>
    </row>
    <row r="268" spans="2:12" x14ac:dyDescent="0.25">
      <c r="B268" s="45"/>
      <c r="C268" s="60"/>
      <c r="D268" s="67"/>
      <c r="E268" s="60"/>
      <c r="F268" s="60"/>
      <c r="G268" s="74" t="str">
        <f t="shared" si="6"/>
        <v/>
      </c>
      <c r="H268" s="43"/>
      <c r="I268" s="48" t="str">
        <f t="shared" si="7"/>
        <v/>
      </c>
      <c r="J268" s="87"/>
      <c r="K268" s="88"/>
      <c r="L268" s="14"/>
    </row>
    <row r="269" spans="2:12" x14ac:dyDescent="0.25">
      <c r="B269" s="45"/>
      <c r="C269" s="60"/>
      <c r="D269" s="67"/>
      <c r="E269" s="60"/>
      <c r="F269" s="60"/>
      <c r="G269" s="74" t="str">
        <f t="shared" si="6"/>
        <v/>
      </c>
      <c r="H269" s="43"/>
      <c r="I269" s="48" t="str">
        <f t="shared" si="7"/>
        <v/>
      </c>
      <c r="J269" s="87"/>
      <c r="K269" s="88"/>
      <c r="L269" s="14"/>
    </row>
    <row r="270" spans="2:12" x14ac:dyDescent="0.25">
      <c r="B270" s="45"/>
      <c r="C270" s="60"/>
      <c r="D270" s="67"/>
      <c r="E270" s="60"/>
      <c r="F270" s="60"/>
      <c r="G270" s="74" t="str">
        <f t="shared" si="6"/>
        <v/>
      </c>
      <c r="H270" s="43"/>
      <c r="I270" s="48" t="str">
        <f t="shared" si="7"/>
        <v/>
      </c>
      <c r="J270" s="87"/>
      <c r="K270" s="88"/>
      <c r="L270" s="14"/>
    </row>
    <row r="271" spans="2:12" ht="15.75" thickBot="1" x14ac:dyDescent="0.3">
      <c r="B271" s="46"/>
      <c r="C271" s="78"/>
      <c r="D271" s="79"/>
      <c r="E271" s="78"/>
      <c r="F271" s="78"/>
      <c r="G271" s="80" t="str">
        <f t="shared" si="6"/>
        <v/>
      </c>
      <c r="H271" s="47"/>
      <c r="I271" s="81" t="str">
        <f t="shared" si="7"/>
        <v/>
      </c>
      <c r="J271" s="89"/>
      <c r="K271" s="90"/>
      <c r="L271" s="14"/>
    </row>
    <row r="272" spans="2:12" x14ac:dyDescent="0.25">
      <c r="B272" s="14"/>
      <c r="C272" s="16"/>
      <c r="D272" s="16"/>
      <c r="E272" s="16"/>
      <c r="F272" s="14"/>
      <c r="G272" s="14"/>
      <c r="H272" s="14"/>
      <c r="I272" s="14"/>
      <c r="J272" s="16"/>
      <c r="K272" s="16"/>
      <c r="L272" s="14"/>
    </row>
    <row r="273" spans="2:12" ht="34.5" customHeight="1" x14ac:dyDescent="0.25">
      <c r="B273" s="139" t="s">
        <v>63</v>
      </c>
      <c r="C273" s="139"/>
      <c r="D273" s="16"/>
      <c r="E273" s="16"/>
      <c r="F273" s="14"/>
      <c r="G273" s="14"/>
      <c r="H273" s="14"/>
      <c r="I273" s="14"/>
      <c r="J273" s="16"/>
      <c r="K273" s="16"/>
      <c r="L273" s="14"/>
    </row>
    <row r="274" spans="2:12" hidden="1" x14ac:dyDescent="0.25">
      <c r="B274" s="14"/>
      <c r="C274" s="16"/>
      <c r="D274" s="16"/>
      <c r="E274" s="16"/>
      <c r="F274" s="14"/>
      <c r="G274" s="14"/>
      <c r="H274" s="14"/>
      <c r="I274" s="14"/>
      <c r="J274" s="14"/>
      <c r="K274" s="14"/>
      <c r="L274" s="14"/>
    </row>
    <row r="275" spans="2:12" hidden="1" x14ac:dyDescent="0.25">
      <c r="B275" s="14"/>
      <c r="C275" s="16"/>
      <c r="D275" s="16"/>
      <c r="E275" s="16"/>
      <c r="F275" s="14"/>
      <c r="G275" s="14"/>
      <c r="H275" s="14"/>
      <c r="I275" s="14"/>
      <c r="J275" s="14"/>
      <c r="K275" s="14"/>
      <c r="L275" s="14"/>
    </row>
    <row r="276" spans="2:12" hidden="1" x14ac:dyDescent="0.25">
      <c r="B276" s="14"/>
      <c r="C276" s="16"/>
      <c r="D276" s="16"/>
      <c r="E276" s="16"/>
      <c r="F276" s="14"/>
      <c r="G276" s="14"/>
      <c r="H276" s="14"/>
      <c r="I276" s="14"/>
      <c r="J276" s="14"/>
      <c r="K276" s="14"/>
      <c r="L276" s="14"/>
    </row>
    <row r="277" spans="2:12" hidden="1" x14ac:dyDescent="0.25">
      <c r="B277" s="14"/>
      <c r="C277" s="16"/>
      <c r="D277" s="16"/>
      <c r="E277" s="16"/>
      <c r="F277" s="14"/>
      <c r="G277" s="14"/>
      <c r="H277" s="14"/>
      <c r="I277" s="14"/>
      <c r="J277" s="14"/>
      <c r="K277" s="14"/>
      <c r="L277" s="14"/>
    </row>
    <row r="278" spans="2:12" hidden="1" x14ac:dyDescent="0.25">
      <c r="B278" s="14"/>
      <c r="C278" s="16"/>
      <c r="D278" s="16"/>
      <c r="E278" s="16"/>
      <c r="F278" s="14"/>
      <c r="G278" s="14"/>
      <c r="H278" s="14"/>
      <c r="I278" s="14"/>
      <c r="J278" s="14"/>
      <c r="K278" s="14"/>
      <c r="L278" s="14"/>
    </row>
  </sheetData>
  <mergeCells count="3">
    <mergeCell ref="B273:C273"/>
    <mergeCell ref="B1:Q2"/>
    <mergeCell ref="B3:Q4"/>
  </mergeCells>
  <dataValidations count="4">
    <dataValidation type="whole" operator="greaterThanOrEqual" allowBlank="1" showInputMessage="1" showErrorMessage="1" sqref="D17:E271 H17:H271" xr:uid="{65C6773B-3D42-4B58-B999-D7C742EC9C76}">
      <formula1>0</formula1>
    </dataValidation>
    <dataValidation type="whole" allowBlank="1" showInputMessage="1" showErrorMessage="1" sqref="J17:J271" xr:uid="{4DB9A5F4-A0C7-4333-9095-A9F81AB75657}">
      <formula1>1</formula1>
      <formula2>3</formula2>
    </dataValidation>
    <dataValidation type="whole" allowBlank="1" showInputMessage="1" showErrorMessage="1" sqref="K17:K271" xr:uid="{6D531CDC-5BB8-4CD3-AF6F-D25717C9CD0F}">
      <formula1>1</formula1>
      <formula2>12</formula2>
    </dataValidation>
    <dataValidation type="decimal" operator="greaterThanOrEqual" allowBlank="1" showInputMessage="1" showErrorMessage="1" sqref="F17:F271" xr:uid="{0238A102-8C04-4444-9454-9E9B1ABFBF5A}">
      <formula1>0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375DE7-BFFE-4C0C-B424-E8DEE7C5909F}">
          <x14:formula1>
            <xm:f>'PRODUCTOS Y PRECIOS'!$B$11:$B$20</xm:f>
          </x14:formula1>
          <xm:sqref>B17:B271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31EB4-753C-47A8-B20A-8E8724332EED}">
  <dimension ref="A1:T50"/>
  <sheetViews>
    <sheetView topLeftCell="F1" workbookViewId="0">
      <selection activeCell="N12" sqref="C12:N17"/>
    </sheetView>
  </sheetViews>
  <sheetFormatPr baseColWidth="10" defaultColWidth="0" defaultRowHeight="15" customHeight="1" zeroHeight="1" outlineLevelCol="1" x14ac:dyDescent="0.25"/>
  <cols>
    <col min="1" max="1" width="5.5703125" style="14" customWidth="1"/>
    <col min="2" max="2" width="59.85546875" customWidth="1"/>
    <col min="3" max="14" width="11.42578125" customWidth="1" outlineLevel="1"/>
    <col min="15" max="17" width="11.42578125" style="2" customWidth="1"/>
    <col min="18" max="18" width="11.42578125" style="14" customWidth="1"/>
    <col min="19" max="20" width="11.42578125" customWidth="1"/>
    <col min="21" max="16384" width="11.42578125" hidden="1"/>
  </cols>
  <sheetData>
    <row r="1" spans="1:20" x14ac:dyDescent="0.25">
      <c r="B1" s="130" t="s">
        <v>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S1" s="14"/>
      <c r="T1" s="14"/>
    </row>
    <row r="2" spans="1:20" x14ac:dyDescent="0.25"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S2" s="14"/>
      <c r="T2" s="14"/>
    </row>
    <row r="3" spans="1:20" x14ac:dyDescent="0.25">
      <c r="B3" s="131" t="s">
        <v>15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S3" s="14"/>
      <c r="T3" s="14"/>
    </row>
    <row r="4" spans="1:20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S4" s="14"/>
      <c r="T4" s="14"/>
    </row>
    <row r="5" spans="1:20" ht="18.75" x14ac:dyDescent="0.2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S5" s="14"/>
      <c r="T5" s="14"/>
    </row>
    <row r="6" spans="1:20" ht="18.75" x14ac:dyDescent="0.2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S6" s="14"/>
      <c r="T6" s="14"/>
    </row>
    <row r="7" spans="1:20" x14ac:dyDescent="0.25"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6"/>
      <c r="P7" s="16"/>
      <c r="Q7" s="16"/>
      <c r="S7" s="14"/>
      <c r="T7" s="14"/>
    </row>
    <row r="8" spans="1:20" ht="15.75" thickBot="1" x14ac:dyDescent="0.3"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6"/>
      <c r="P8" s="16"/>
      <c r="Q8" s="16"/>
      <c r="S8" s="14"/>
      <c r="T8" s="14"/>
    </row>
    <row r="9" spans="1:20" ht="15.75" thickBot="1" x14ac:dyDescent="0.3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6"/>
      <c r="P9" s="140" t="s">
        <v>2</v>
      </c>
      <c r="Q9" s="141"/>
      <c r="S9" s="14"/>
      <c r="T9" s="14"/>
    </row>
    <row r="10" spans="1:20" ht="15.75" thickBot="1" x14ac:dyDescent="0.3">
      <c r="B10" s="14"/>
      <c r="C10" s="142" t="s">
        <v>14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6"/>
      <c r="P10" s="17">
        <v>0.3</v>
      </c>
      <c r="Q10" s="17">
        <v>0.3</v>
      </c>
      <c r="S10" s="14"/>
      <c r="T10" s="14"/>
    </row>
    <row r="11" spans="1:20" s="1" customFormat="1" ht="15.75" thickBot="1" x14ac:dyDescent="0.3">
      <c r="A11" s="18"/>
      <c r="B11" s="13" t="s">
        <v>11</v>
      </c>
      <c r="C11" s="7">
        <v>1</v>
      </c>
      <c r="D11" s="8">
        <f>1+C11</f>
        <v>2</v>
      </c>
      <c r="E11" s="8">
        <f t="shared" ref="E11:N11" si="0">1+D11</f>
        <v>3</v>
      </c>
      <c r="F11" s="8">
        <f t="shared" si="0"/>
        <v>4</v>
      </c>
      <c r="G11" s="8">
        <f t="shared" si="0"/>
        <v>5</v>
      </c>
      <c r="H11" s="8">
        <f t="shared" si="0"/>
        <v>6</v>
      </c>
      <c r="I11" s="8">
        <f t="shared" si="0"/>
        <v>7</v>
      </c>
      <c r="J11" s="8">
        <f t="shared" si="0"/>
        <v>8</v>
      </c>
      <c r="K11" s="8">
        <f t="shared" si="0"/>
        <v>9</v>
      </c>
      <c r="L11" s="8">
        <f t="shared" si="0"/>
        <v>10</v>
      </c>
      <c r="M11" s="8">
        <f>1+L11</f>
        <v>11</v>
      </c>
      <c r="N11" s="9">
        <f t="shared" si="0"/>
        <v>12</v>
      </c>
      <c r="O11" s="10">
        <v>1</v>
      </c>
      <c r="P11" s="11">
        <f>1+O11</f>
        <v>2</v>
      </c>
      <c r="Q11" s="12">
        <f>1+P11</f>
        <v>3</v>
      </c>
      <c r="R11" s="18"/>
      <c r="S11" s="18"/>
      <c r="T11" s="18"/>
    </row>
    <row r="12" spans="1:20" x14ac:dyDescent="0.25">
      <c r="B12" s="62" t="str">
        <f>IF('PRODUCTOS Y PRECIOS'!B11="","",'PRODUCTOS Y PRECIOS'!B11)</f>
        <v/>
      </c>
      <c r="C12" s="24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6" t="str">
        <f>IF(B12="","",SUM(C12:N12))</f>
        <v/>
      </c>
      <c r="P12" s="27" t="str">
        <f>IF(O12="","",(1+P$10)*O12)</f>
        <v/>
      </c>
      <c r="Q12" s="27" t="str">
        <f>IF(P12="","",(1+Q$10)*P12)</f>
        <v/>
      </c>
      <c r="S12" s="14"/>
      <c r="T12" s="14"/>
    </row>
    <row r="13" spans="1:20" x14ac:dyDescent="0.25">
      <c r="B13" s="63" t="str">
        <f>IF('PRODUCTOS Y PRECIOS'!B12="","",'PRODUCTOS Y PRECIOS'!B12)</f>
        <v/>
      </c>
      <c r="C13" s="28"/>
      <c r="D13" s="29"/>
      <c r="E13" s="29"/>
      <c r="F13" s="25"/>
      <c r="G13" s="25"/>
      <c r="H13" s="25"/>
      <c r="I13" s="25"/>
      <c r="J13" s="25"/>
      <c r="K13" s="25"/>
      <c r="L13" s="25"/>
      <c r="M13" s="25"/>
      <c r="N13" s="25"/>
      <c r="O13" s="31" t="str">
        <f t="shared" ref="O13:O21" si="1">IF(B13="","",SUM(C13:N13))</f>
        <v/>
      </c>
      <c r="P13" s="32" t="str">
        <f t="shared" ref="P13:Q13" si="2">IF(O13="","",(1+P$10)*O13)</f>
        <v/>
      </c>
      <c r="Q13" s="32" t="str">
        <f t="shared" si="2"/>
        <v/>
      </c>
      <c r="S13" s="14"/>
      <c r="T13" s="14"/>
    </row>
    <row r="14" spans="1:20" x14ac:dyDescent="0.25">
      <c r="B14" s="63" t="str">
        <f>IF('PRODUCTOS Y PRECIOS'!B13="","",'PRODUCTOS Y PRECIOS'!B13)</f>
        <v/>
      </c>
      <c r="C14" s="28"/>
      <c r="D14" s="29"/>
      <c r="E14" s="29"/>
      <c r="F14" s="25"/>
      <c r="G14" s="25"/>
      <c r="H14" s="25"/>
      <c r="I14" s="25"/>
      <c r="J14" s="25"/>
      <c r="K14" s="25"/>
      <c r="L14" s="25"/>
      <c r="M14" s="25"/>
      <c r="N14" s="25"/>
      <c r="O14" s="31" t="str">
        <f t="shared" si="1"/>
        <v/>
      </c>
      <c r="P14" s="32" t="str">
        <f t="shared" ref="P14:Q14" si="3">IF(O14="","",(1+P$10)*O14)</f>
        <v/>
      </c>
      <c r="Q14" s="32" t="str">
        <f t="shared" si="3"/>
        <v/>
      </c>
      <c r="S14" s="14"/>
      <c r="T14" s="14"/>
    </row>
    <row r="15" spans="1:20" x14ac:dyDescent="0.25">
      <c r="B15" s="63" t="str">
        <f>IF('PRODUCTOS Y PRECIOS'!B14="","",'PRODUCTOS Y PRECIOS'!B14)</f>
        <v/>
      </c>
      <c r="C15" s="28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30"/>
      <c r="O15" s="31" t="str">
        <f t="shared" si="1"/>
        <v/>
      </c>
      <c r="P15" s="32" t="str">
        <f t="shared" ref="P15:Q15" si="4">IF(O15="","",(1+P$10)*O15)</f>
        <v/>
      </c>
      <c r="Q15" s="32" t="str">
        <f t="shared" si="4"/>
        <v/>
      </c>
      <c r="S15" s="14"/>
      <c r="T15" s="14"/>
    </row>
    <row r="16" spans="1:20" x14ac:dyDescent="0.25">
      <c r="B16" s="63" t="str">
        <f>IF('PRODUCTOS Y PRECIOS'!B15="","",'PRODUCTOS Y PRECIOS'!B15)</f>
        <v/>
      </c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30"/>
      <c r="O16" s="31" t="str">
        <f t="shared" si="1"/>
        <v/>
      </c>
      <c r="P16" s="32" t="str">
        <f t="shared" ref="P16:Q16" si="5">IF(O16="","",(1+P$10)*O16)</f>
        <v/>
      </c>
      <c r="Q16" s="32" t="str">
        <f t="shared" si="5"/>
        <v/>
      </c>
      <c r="S16" s="14"/>
      <c r="T16" s="14"/>
    </row>
    <row r="17" spans="1:20" x14ac:dyDescent="0.25">
      <c r="B17" s="63" t="str">
        <f>IF('PRODUCTOS Y PRECIOS'!B16="","",'PRODUCTOS Y PRECIOS'!B16)</f>
        <v/>
      </c>
      <c r="C17" s="28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30"/>
      <c r="O17" s="31" t="str">
        <f t="shared" si="1"/>
        <v/>
      </c>
      <c r="P17" s="32" t="str">
        <f t="shared" ref="P17:Q17" si="6">IF(O17="","",(1+P$10)*O17)</f>
        <v/>
      </c>
      <c r="Q17" s="32" t="str">
        <f t="shared" si="6"/>
        <v/>
      </c>
      <c r="S17" s="14"/>
      <c r="T17" s="14"/>
    </row>
    <row r="18" spans="1:20" x14ac:dyDescent="0.25">
      <c r="B18" s="63" t="str">
        <f>IF('PRODUCTOS Y PRECIOS'!B17="","",'PRODUCTOS Y PRECIOS'!B17)</f>
        <v/>
      </c>
      <c r="C18" s="28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30"/>
      <c r="O18" s="31" t="str">
        <f t="shared" si="1"/>
        <v/>
      </c>
      <c r="P18" s="32" t="str">
        <f t="shared" ref="P18:Q18" si="7">IF(O18="","",(1+P$10)*O18)</f>
        <v/>
      </c>
      <c r="Q18" s="32" t="str">
        <f t="shared" si="7"/>
        <v/>
      </c>
      <c r="S18" s="14"/>
      <c r="T18" s="14"/>
    </row>
    <row r="19" spans="1:20" x14ac:dyDescent="0.25">
      <c r="B19" s="63" t="str">
        <f>IF('PRODUCTOS Y PRECIOS'!B18="","",'PRODUCTOS Y PRECIOS'!B18)</f>
        <v/>
      </c>
      <c r="C19" s="28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30"/>
      <c r="O19" s="31" t="str">
        <f t="shared" si="1"/>
        <v/>
      </c>
      <c r="P19" s="32" t="str">
        <f t="shared" ref="P19:Q19" si="8">IF(O19="","",(1+P$10)*O19)</f>
        <v/>
      </c>
      <c r="Q19" s="32" t="str">
        <f t="shared" si="8"/>
        <v/>
      </c>
      <c r="S19" s="14"/>
      <c r="T19" s="14"/>
    </row>
    <row r="20" spans="1:20" x14ac:dyDescent="0.25">
      <c r="B20" s="63" t="str">
        <f>IF('PRODUCTOS Y PRECIOS'!B19="","",'PRODUCTOS Y PRECIOS'!B19)</f>
        <v/>
      </c>
      <c r="C20" s="28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30"/>
      <c r="O20" s="31" t="str">
        <f t="shared" si="1"/>
        <v/>
      </c>
      <c r="P20" s="32" t="str">
        <f t="shared" ref="P20:Q20" si="9">IF(O20="","",(1+P$10)*O20)</f>
        <v/>
      </c>
      <c r="Q20" s="32" t="str">
        <f t="shared" si="9"/>
        <v/>
      </c>
      <c r="S20" s="14"/>
      <c r="T20" s="14"/>
    </row>
    <row r="21" spans="1:20" ht="15.75" thickBot="1" x14ac:dyDescent="0.3">
      <c r="B21" s="63" t="str">
        <f>IF('PRODUCTOS Y PRECIOS'!B20="","",'PRODUCTOS Y PRECIOS'!B20)</f>
        <v/>
      </c>
      <c r="C21" s="28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30"/>
      <c r="O21" s="31" t="str">
        <f t="shared" si="1"/>
        <v/>
      </c>
      <c r="P21" s="32" t="str">
        <f t="shared" ref="P21:Q21" si="10">IF(O21="","",(1+P$10)*O21)</f>
        <v/>
      </c>
      <c r="Q21" s="32" t="str">
        <f t="shared" si="10"/>
        <v/>
      </c>
      <c r="S21" s="14"/>
      <c r="T21" s="14"/>
    </row>
    <row r="22" spans="1:20" s="1" customFormat="1" ht="15.75" thickBot="1" x14ac:dyDescent="0.3">
      <c r="A22" s="18"/>
      <c r="B22" s="3" t="s">
        <v>13</v>
      </c>
      <c r="C22" s="33">
        <f t="shared" ref="C22:Q22" si="11">SUM(C12:C21)</f>
        <v>0</v>
      </c>
      <c r="D22" s="34">
        <f t="shared" si="11"/>
        <v>0</v>
      </c>
      <c r="E22" s="34">
        <f t="shared" si="11"/>
        <v>0</v>
      </c>
      <c r="F22" s="34">
        <f t="shared" si="11"/>
        <v>0</v>
      </c>
      <c r="G22" s="34">
        <f t="shared" si="11"/>
        <v>0</v>
      </c>
      <c r="H22" s="34">
        <f t="shared" si="11"/>
        <v>0</v>
      </c>
      <c r="I22" s="34">
        <f t="shared" si="11"/>
        <v>0</v>
      </c>
      <c r="J22" s="34">
        <f t="shared" si="11"/>
        <v>0</v>
      </c>
      <c r="K22" s="34">
        <f t="shared" si="11"/>
        <v>0</v>
      </c>
      <c r="L22" s="34">
        <f t="shared" si="11"/>
        <v>0</v>
      </c>
      <c r="M22" s="34">
        <f t="shared" si="11"/>
        <v>0</v>
      </c>
      <c r="N22" s="35">
        <f t="shared" si="11"/>
        <v>0</v>
      </c>
      <c r="O22" s="36">
        <f t="shared" si="11"/>
        <v>0</v>
      </c>
      <c r="P22" s="37">
        <f t="shared" si="11"/>
        <v>0</v>
      </c>
      <c r="Q22" s="38">
        <f t="shared" si="11"/>
        <v>0</v>
      </c>
      <c r="R22" s="18"/>
      <c r="S22" s="18"/>
      <c r="T22" s="18"/>
    </row>
    <row r="23" spans="1:20" x14ac:dyDescent="0.25"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6"/>
      <c r="P23" s="16"/>
      <c r="Q23" s="16"/>
      <c r="S23" s="14"/>
      <c r="T23" s="14"/>
    </row>
    <row r="24" spans="1:20" ht="15.75" thickBot="1" x14ac:dyDescent="0.3">
      <c r="B24" s="14"/>
      <c r="C24" s="142" t="s">
        <v>14</v>
      </c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6"/>
      <c r="P24" s="14"/>
      <c r="Q24" s="14"/>
      <c r="S24" s="14"/>
      <c r="T24" s="14"/>
    </row>
    <row r="25" spans="1:20" s="1" customFormat="1" ht="15.75" thickBot="1" x14ac:dyDescent="0.3">
      <c r="A25" s="18"/>
      <c r="B25" s="13" t="s">
        <v>11</v>
      </c>
      <c r="C25" s="7">
        <v>1</v>
      </c>
      <c r="D25" s="8">
        <f>1+C25</f>
        <v>2</v>
      </c>
      <c r="E25" s="8">
        <f t="shared" ref="E25:L25" si="12">1+D25</f>
        <v>3</v>
      </c>
      <c r="F25" s="8">
        <f t="shared" si="12"/>
        <v>4</v>
      </c>
      <c r="G25" s="8">
        <f t="shared" si="12"/>
        <v>5</v>
      </c>
      <c r="H25" s="8">
        <f t="shared" si="12"/>
        <v>6</v>
      </c>
      <c r="I25" s="8">
        <f t="shared" si="12"/>
        <v>7</v>
      </c>
      <c r="J25" s="8">
        <f t="shared" si="12"/>
        <v>8</v>
      </c>
      <c r="K25" s="8">
        <f t="shared" si="12"/>
        <v>9</v>
      </c>
      <c r="L25" s="8">
        <f t="shared" si="12"/>
        <v>10</v>
      </c>
      <c r="M25" s="8">
        <f>1+L25</f>
        <v>11</v>
      </c>
      <c r="N25" s="9">
        <f t="shared" ref="N25" si="13">1+M25</f>
        <v>12</v>
      </c>
      <c r="O25" s="10">
        <v>1</v>
      </c>
      <c r="P25" s="11">
        <f>1+O25</f>
        <v>2</v>
      </c>
      <c r="Q25" s="12">
        <f>1+P25</f>
        <v>3</v>
      </c>
      <c r="R25" s="18"/>
      <c r="S25" s="18"/>
      <c r="T25" s="18"/>
    </row>
    <row r="26" spans="1:20" x14ac:dyDescent="0.25">
      <c r="B26" s="64" t="str">
        <f>IF(B12="","",B12)</f>
        <v/>
      </c>
      <c r="C26" s="92" t="str">
        <f>IF($B26="","",VLOOKUP($B26,'PRODUCTOS Y PRECIOS'!$B$11:$H$20,5,FALSE)*C12)</f>
        <v/>
      </c>
      <c r="D26" s="93" t="str">
        <f>IF($B26="","",VLOOKUP($B26,'PRODUCTOS Y PRECIOS'!$B$11:$H$20,5,FALSE)*D12)</f>
        <v/>
      </c>
      <c r="E26" s="93" t="str">
        <f>IF($B26="","",VLOOKUP($B26,'PRODUCTOS Y PRECIOS'!$B$11:$H$20,5,FALSE)*E12)</f>
        <v/>
      </c>
      <c r="F26" s="93" t="str">
        <f>IF($B26="","",VLOOKUP($B26,'PRODUCTOS Y PRECIOS'!$B$11:$H$20,5,FALSE)*F12)</f>
        <v/>
      </c>
      <c r="G26" s="93" t="str">
        <f>IF($B26="","",VLOOKUP($B26,'PRODUCTOS Y PRECIOS'!$B$11:$H$20,5,FALSE)*G12)</f>
        <v/>
      </c>
      <c r="H26" s="93" t="str">
        <f>IF($B26="","",VLOOKUP($B26,'PRODUCTOS Y PRECIOS'!$B$11:$H$20,5,FALSE)*H12)</f>
        <v/>
      </c>
      <c r="I26" s="93" t="str">
        <f>IF($B26="","",VLOOKUP($B26,'PRODUCTOS Y PRECIOS'!$B$11:$H$20,5,FALSE)*I12)</f>
        <v/>
      </c>
      <c r="J26" s="93" t="str">
        <f>IF($B26="","",VLOOKUP($B26,'PRODUCTOS Y PRECIOS'!$B$11:$H$20,5,FALSE)*J12)</f>
        <v/>
      </c>
      <c r="K26" s="93" t="str">
        <f>IF($B26="","",VLOOKUP($B26,'PRODUCTOS Y PRECIOS'!$B$11:$H$20,5,FALSE)*K12)</f>
        <v/>
      </c>
      <c r="L26" s="93" t="str">
        <f>IF($B26="","",VLOOKUP($B26,'PRODUCTOS Y PRECIOS'!$B$11:$H$20,5,FALSE)*L12)</f>
        <v/>
      </c>
      <c r="M26" s="93" t="str">
        <f>IF($B26="","",VLOOKUP($B26,'PRODUCTOS Y PRECIOS'!$B$11:$H$20,5,FALSE)*M12)</f>
        <v/>
      </c>
      <c r="N26" s="94" t="str">
        <f>IF($B26="","",VLOOKUP($B26,'PRODUCTOS Y PRECIOS'!$B$11:$H$20,5,FALSE)*N12)</f>
        <v/>
      </c>
      <c r="O26" s="98" t="str">
        <f>IF(B26="","",SUM(C26:N26))</f>
        <v/>
      </c>
      <c r="P26" s="99" t="str">
        <f>IF($B26="","",VLOOKUP($B26,'PRODUCTOS Y PRECIOS'!$B$11:$H$20,5,FALSE)*P12)</f>
        <v/>
      </c>
      <c r="Q26" s="99" t="str">
        <f>IF($B26="","",VLOOKUP($B26,'PRODUCTOS Y PRECIOS'!$B$11:$H$20,5,FALSE)*Q12)</f>
        <v/>
      </c>
      <c r="S26" s="14"/>
      <c r="T26" s="14"/>
    </row>
    <row r="27" spans="1:20" x14ac:dyDescent="0.25">
      <c r="B27" s="65" t="str">
        <f t="shared" ref="B27:B35" si="14">IF(B13="","",B13)</f>
        <v/>
      </c>
      <c r="C27" s="95" t="str">
        <f>IF($B27="","",VLOOKUP($B27,'PRODUCTOS Y PRECIOS'!$B$11:$H$20,5,FALSE)*C13)</f>
        <v/>
      </c>
      <c r="D27" s="96" t="str">
        <f>IF($B27="","",VLOOKUP($B27,'PRODUCTOS Y PRECIOS'!$B$11:$H$20,5,FALSE)*D13)</f>
        <v/>
      </c>
      <c r="E27" s="96" t="str">
        <f>IF($B27="","",VLOOKUP($B27,'PRODUCTOS Y PRECIOS'!$B$11:$H$20,5,FALSE)*E13)</f>
        <v/>
      </c>
      <c r="F27" s="96" t="str">
        <f>IF($B27="","",VLOOKUP($B27,'PRODUCTOS Y PRECIOS'!$B$11:$H$20,5,FALSE)*F13)</f>
        <v/>
      </c>
      <c r="G27" s="96" t="str">
        <f>IF($B27="","",VLOOKUP($B27,'PRODUCTOS Y PRECIOS'!$B$11:$H$20,5,FALSE)*G13)</f>
        <v/>
      </c>
      <c r="H27" s="96" t="str">
        <f>IF($B27="","",VLOOKUP($B27,'PRODUCTOS Y PRECIOS'!$B$11:$H$20,5,FALSE)*H13)</f>
        <v/>
      </c>
      <c r="I27" s="96" t="str">
        <f>IF($B27="","",VLOOKUP($B27,'PRODUCTOS Y PRECIOS'!$B$11:$H$20,5,FALSE)*I13)</f>
        <v/>
      </c>
      <c r="J27" s="96" t="str">
        <f>IF($B27="","",VLOOKUP($B27,'PRODUCTOS Y PRECIOS'!$B$11:$H$20,5,FALSE)*J13)</f>
        <v/>
      </c>
      <c r="K27" s="96" t="str">
        <f>IF($B27="","",VLOOKUP($B27,'PRODUCTOS Y PRECIOS'!$B$11:$H$20,5,FALSE)*K13)</f>
        <v/>
      </c>
      <c r="L27" s="96" t="str">
        <f>IF($B27="","",VLOOKUP($B27,'PRODUCTOS Y PRECIOS'!$B$11:$H$20,5,FALSE)*L13)</f>
        <v/>
      </c>
      <c r="M27" s="96" t="str">
        <f>IF($B27="","",VLOOKUP($B27,'PRODUCTOS Y PRECIOS'!$B$11:$H$20,5,FALSE)*M13)</f>
        <v/>
      </c>
      <c r="N27" s="97" t="str">
        <f>IF($B27="","",VLOOKUP($B27,'PRODUCTOS Y PRECIOS'!$B$11:$H$20,5,FALSE)*N13)</f>
        <v/>
      </c>
      <c r="O27" s="100" t="str">
        <f t="shared" ref="O27:O35" si="15">IF(B27="","",SUM(C27:N27))</f>
        <v/>
      </c>
      <c r="P27" s="101" t="str">
        <f>IF($B27="","",VLOOKUP($B27,'PRODUCTOS Y PRECIOS'!$B$11:$H$20,5,FALSE)*P13)</f>
        <v/>
      </c>
      <c r="Q27" s="101" t="str">
        <f>IF($B27="","",VLOOKUP($B27,'PRODUCTOS Y PRECIOS'!$B$11:$H$20,5,FALSE)*Q13)</f>
        <v/>
      </c>
      <c r="S27" s="14"/>
      <c r="T27" s="14"/>
    </row>
    <row r="28" spans="1:20" x14ac:dyDescent="0.25">
      <c r="B28" s="65" t="str">
        <f t="shared" si="14"/>
        <v/>
      </c>
      <c r="C28" s="95" t="str">
        <f>IF($B28="","",VLOOKUP($B28,'PRODUCTOS Y PRECIOS'!$B$11:$H$20,5,FALSE)*C14)</f>
        <v/>
      </c>
      <c r="D28" s="96" t="str">
        <f>IF($B28="","",VLOOKUP($B28,'PRODUCTOS Y PRECIOS'!$B$11:$H$20,5,FALSE)*D14)</f>
        <v/>
      </c>
      <c r="E28" s="96" t="str">
        <f>IF($B28="","",VLOOKUP($B28,'PRODUCTOS Y PRECIOS'!$B$11:$H$20,5,FALSE)*E14)</f>
        <v/>
      </c>
      <c r="F28" s="96" t="str">
        <f>IF($B28="","",VLOOKUP($B28,'PRODUCTOS Y PRECIOS'!$B$11:$H$20,5,FALSE)*F14)</f>
        <v/>
      </c>
      <c r="G28" s="96" t="str">
        <f>IF($B28="","",VLOOKUP($B28,'PRODUCTOS Y PRECIOS'!$B$11:$H$20,5,FALSE)*G14)</f>
        <v/>
      </c>
      <c r="H28" s="96" t="str">
        <f>IF($B28="","",VLOOKUP($B28,'PRODUCTOS Y PRECIOS'!$B$11:$H$20,5,FALSE)*H14)</f>
        <v/>
      </c>
      <c r="I28" s="96" t="str">
        <f>IF($B28="","",VLOOKUP($B28,'PRODUCTOS Y PRECIOS'!$B$11:$H$20,5,FALSE)*I14)</f>
        <v/>
      </c>
      <c r="J28" s="96" t="str">
        <f>IF($B28="","",VLOOKUP($B28,'PRODUCTOS Y PRECIOS'!$B$11:$H$20,5,FALSE)*J14)</f>
        <v/>
      </c>
      <c r="K28" s="96" t="str">
        <f>IF($B28="","",VLOOKUP($B28,'PRODUCTOS Y PRECIOS'!$B$11:$H$20,5,FALSE)*K14)</f>
        <v/>
      </c>
      <c r="L28" s="96" t="str">
        <f>IF($B28="","",VLOOKUP($B28,'PRODUCTOS Y PRECIOS'!$B$11:$H$20,5,FALSE)*L14)</f>
        <v/>
      </c>
      <c r="M28" s="96" t="str">
        <f>IF($B28="","",VLOOKUP($B28,'PRODUCTOS Y PRECIOS'!$B$11:$H$20,5,FALSE)*M14)</f>
        <v/>
      </c>
      <c r="N28" s="97" t="str">
        <f>IF($B28="","",VLOOKUP($B28,'PRODUCTOS Y PRECIOS'!$B$11:$H$20,5,FALSE)*N14)</f>
        <v/>
      </c>
      <c r="O28" s="100" t="str">
        <f t="shared" si="15"/>
        <v/>
      </c>
      <c r="P28" s="101" t="str">
        <f>IF($B28="","",VLOOKUP($B28,'PRODUCTOS Y PRECIOS'!$B$11:$H$20,5,FALSE)*P14)</f>
        <v/>
      </c>
      <c r="Q28" s="101" t="str">
        <f>IF($B28="","",VLOOKUP($B28,'PRODUCTOS Y PRECIOS'!$B$11:$H$20,5,FALSE)*Q14)</f>
        <v/>
      </c>
      <c r="S28" s="14"/>
      <c r="T28" s="14"/>
    </row>
    <row r="29" spans="1:20" x14ac:dyDescent="0.25">
      <c r="B29" s="65" t="str">
        <f t="shared" si="14"/>
        <v/>
      </c>
      <c r="C29" s="95" t="str">
        <f>IF($B29="","",VLOOKUP($B29,'PRODUCTOS Y PRECIOS'!$B$11:$H$20,5,FALSE)*C15)</f>
        <v/>
      </c>
      <c r="D29" s="96" t="str">
        <f>IF($B29="","",VLOOKUP($B29,'PRODUCTOS Y PRECIOS'!$B$11:$H$20,5,FALSE)*D15)</f>
        <v/>
      </c>
      <c r="E29" s="96" t="str">
        <f>IF($B29="","",VLOOKUP($B29,'PRODUCTOS Y PRECIOS'!$B$11:$H$20,5,FALSE)*E15)</f>
        <v/>
      </c>
      <c r="F29" s="96" t="str">
        <f>IF($B29="","",VLOOKUP($B29,'PRODUCTOS Y PRECIOS'!$B$11:$H$20,5,FALSE)*F15)</f>
        <v/>
      </c>
      <c r="G29" s="96" t="str">
        <f>IF($B29="","",VLOOKUP($B29,'PRODUCTOS Y PRECIOS'!$B$11:$H$20,5,FALSE)*G15)</f>
        <v/>
      </c>
      <c r="H29" s="96" t="str">
        <f>IF($B29="","",VLOOKUP($B29,'PRODUCTOS Y PRECIOS'!$B$11:$H$20,5,FALSE)*H15)</f>
        <v/>
      </c>
      <c r="I29" s="96" t="str">
        <f>IF($B29="","",VLOOKUP($B29,'PRODUCTOS Y PRECIOS'!$B$11:$H$20,5,FALSE)*I15)</f>
        <v/>
      </c>
      <c r="J29" s="96" t="str">
        <f>IF($B29="","",VLOOKUP($B29,'PRODUCTOS Y PRECIOS'!$B$11:$H$20,5,FALSE)*J15)</f>
        <v/>
      </c>
      <c r="K29" s="96" t="str">
        <f>IF($B29="","",VLOOKUP($B29,'PRODUCTOS Y PRECIOS'!$B$11:$H$20,5,FALSE)*K15)</f>
        <v/>
      </c>
      <c r="L29" s="96" t="str">
        <f>IF($B29="","",VLOOKUP($B29,'PRODUCTOS Y PRECIOS'!$B$11:$H$20,5,FALSE)*L15)</f>
        <v/>
      </c>
      <c r="M29" s="96" t="str">
        <f>IF($B29="","",VLOOKUP($B29,'PRODUCTOS Y PRECIOS'!$B$11:$H$20,5,FALSE)*M15)</f>
        <v/>
      </c>
      <c r="N29" s="97" t="str">
        <f>IF($B29="","",VLOOKUP($B29,'PRODUCTOS Y PRECIOS'!$B$11:$H$20,5,FALSE)*N15)</f>
        <v/>
      </c>
      <c r="O29" s="100" t="str">
        <f t="shared" si="15"/>
        <v/>
      </c>
      <c r="P29" s="101" t="str">
        <f>IF($B29="","",VLOOKUP($B29,'PRODUCTOS Y PRECIOS'!$B$11:$H$20,5,FALSE)*P15)</f>
        <v/>
      </c>
      <c r="Q29" s="101" t="str">
        <f>IF($B29="","",VLOOKUP($B29,'PRODUCTOS Y PRECIOS'!$B$11:$H$20,5,FALSE)*Q15)</f>
        <v/>
      </c>
      <c r="S29" s="14"/>
      <c r="T29" s="14"/>
    </row>
    <row r="30" spans="1:20" x14ac:dyDescent="0.25">
      <c r="B30" s="65" t="str">
        <f t="shared" si="14"/>
        <v/>
      </c>
      <c r="C30" s="95" t="str">
        <f>IF($B30="","",VLOOKUP($B30,'PRODUCTOS Y PRECIOS'!$B$11:$H$20,5,FALSE)*C16)</f>
        <v/>
      </c>
      <c r="D30" s="96" t="str">
        <f>IF($B30="","",VLOOKUP($B30,'PRODUCTOS Y PRECIOS'!$B$11:$H$20,5,FALSE)*D16)</f>
        <v/>
      </c>
      <c r="E30" s="96" t="str">
        <f>IF($B30="","",VLOOKUP($B30,'PRODUCTOS Y PRECIOS'!$B$11:$H$20,5,FALSE)*E16)</f>
        <v/>
      </c>
      <c r="F30" s="96" t="str">
        <f>IF($B30="","",VLOOKUP($B30,'PRODUCTOS Y PRECIOS'!$B$11:$H$20,5,FALSE)*F16)</f>
        <v/>
      </c>
      <c r="G30" s="96" t="str">
        <f>IF($B30="","",VLOOKUP($B30,'PRODUCTOS Y PRECIOS'!$B$11:$H$20,5,FALSE)*G16)</f>
        <v/>
      </c>
      <c r="H30" s="96" t="str">
        <f>IF($B30="","",VLOOKUP($B30,'PRODUCTOS Y PRECIOS'!$B$11:$H$20,5,FALSE)*H16)</f>
        <v/>
      </c>
      <c r="I30" s="96" t="str">
        <f>IF($B30="","",VLOOKUP($B30,'PRODUCTOS Y PRECIOS'!$B$11:$H$20,5,FALSE)*I16)</f>
        <v/>
      </c>
      <c r="J30" s="96" t="str">
        <f>IF($B30="","",VLOOKUP($B30,'PRODUCTOS Y PRECIOS'!$B$11:$H$20,5,FALSE)*J16)</f>
        <v/>
      </c>
      <c r="K30" s="96" t="str">
        <f>IF($B30="","",VLOOKUP($B30,'PRODUCTOS Y PRECIOS'!$B$11:$H$20,5,FALSE)*K16)</f>
        <v/>
      </c>
      <c r="L30" s="96" t="str">
        <f>IF($B30="","",VLOOKUP($B30,'PRODUCTOS Y PRECIOS'!$B$11:$H$20,5,FALSE)*L16)</f>
        <v/>
      </c>
      <c r="M30" s="96" t="str">
        <f>IF($B30="","",VLOOKUP($B30,'PRODUCTOS Y PRECIOS'!$B$11:$H$20,5,FALSE)*M16)</f>
        <v/>
      </c>
      <c r="N30" s="97" t="str">
        <f>IF($B30="","",VLOOKUP($B30,'PRODUCTOS Y PRECIOS'!$B$11:$H$20,5,FALSE)*N16)</f>
        <v/>
      </c>
      <c r="O30" s="100" t="str">
        <f t="shared" si="15"/>
        <v/>
      </c>
      <c r="P30" s="101" t="str">
        <f>IF($B30="","",VLOOKUP($B30,'PRODUCTOS Y PRECIOS'!$B$11:$H$20,5,FALSE)*P16)</f>
        <v/>
      </c>
      <c r="Q30" s="101" t="str">
        <f>IF($B30="","",VLOOKUP($B30,'PRODUCTOS Y PRECIOS'!$B$11:$H$20,5,FALSE)*Q16)</f>
        <v/>
      </c>
      <c r="S30" s="14"/>
      <c r="T30" s="14"/>
    </row>
    <row r="31" spans="1:20" x14ac:dyDescent="0.25">
      <c r="B31" s="65" t="str">
        <f t="shared" si="14"/>
        <v/>
      </c>
      <c r="C31" s="95" t="str">
        <f>IF($B31="","",VLOOKUP($B31,'PRODUCTOS Y PRECIOS'!$B$11:$H$20,5,FALSE)*C17)</f>
        <v/>
      </c>
      <c r="D31" s="96" t="str">
        <f>IF($B31="","",VLOOKUP($B31,'PRODUCTOS Y PRECIOS'!$B$11:$H$20,5,FALSE)*D17)</f>
        <v/>
      </c>
      <c r="E31" s="96" t="str">
        <f>IF($B31="","",VLOOKUP($B31,'PRODUCTOS Y PRECIOS'!$B$11:$H$20,5,FALSE)*E17)</f>
        <v/>
      </c>
      <c r="F31" s="96" t="str">
        <f>IF($B31="","",VLOOKUP($B31,'PRODUCTOS Y PRECIOS'!$B$11:$H$20,5,FALSE)*F17)</f>
        <v/>
      </c>
      <c r="G31" s="96" t="str">
        <f>IF($B31="","",VLOOKUP($B31,'PRODUCTOS Y PRECIOS'!$B$11:$H$20,5,FALSE)*G17)</f>
        <v/>
      </c>
      <c r="H31" s="96" t="str">
        <f>IF($B31="","",VLOOKUP($B31,'PRODUCTOS Y PRECIOS'!$B$11:$H$20,5,FALSE)*H17)</f>
        <v/>
      </c>
      <c r="I31" s="96" t="str">
        <f>IF($B31="","",VLOOKUP($B31,'PRODUCTOS Y PRECIOS'!$B$11:$H$20,5,FALSE)*I17)</f>
        <v/>
      </c>
      <c r="J31" s="96" t="str">
        <f>IF($B31="","",VLOOKUP($B31,'PRODUCTOS Y PRECIOS'!$B$11:$H$20,5,FALSE)*J17)</f>
        <v/>
      </c>
      <c r="K31" s="96" t="str">
        <f>IF($B31="","",VLOOKUP($B31,'PRODUCTOS Y PRECIOS'!$B$11:$H$20,5,FALSE)*K17)</f>
        <v/>
      </c>
      <c r="L31" s="96" t="str">
        <f>IF($B31="","",VLOOKUP($B31,'PRODUCTOS Y PRECIOS'!$B$11:$H$20,5,FALSE)*L17)</f>
        <v/>
      </c>
      <c r="M31" s="96" t="str">
        <f>IF($B31="","",VLOOKUP($B31,'PRODUCTOS Y PRECIOS'!$B$11:$H$20,5,FALSE)*M17)</f>
        <v/>
      </c>
      <c r="N31" s="97" t="str">
        <f>IF($B31="","",VLOOKUP($B31,'PRODUCTOS Y PRECIOS'!$B$11:$H$20,5,FALSE)*N17)</f>
        <v/>
      </c>
      <c r="O31" s="100" t="str">
        <f t="shared" si="15"/>
        <v/>
      </c>
      <c r="P31" s="101" t="str">
        <f>IF($B31="","",VLOOKUP($B31,'PRODUCTOS Y PRECIOS'!$B$11:$H$20,5,FALSE)*P17)</f>
        <v/>
      </c>
      <c r="Q31" s="101" t="str">
        <f>IF($B31="","",VLOOKUP($B31,'PRODUCTOS Y PRECIOS'!$B$11:$H$20,5,FALSE)*Q17)</f>
        <v/>
      </c>
      <c r="S31" s="14"/>
      <c r="T31" s="14"/>
    </row>
    <row r="32" spans="1:20" x14ac:dyDescent="0.25">
      <c r="B32" s="65" t="str">
        <f t="shared" si="14"/>
        <v/>
      </c>
      <c r="C32" s="95" t="str">
        <f>IF($B32="","",VLOOKUP($B32,'PRODUCTOS Y PRECIOS'!$B$11:$H$20,5,FALSE)*C18)</f>
        <v/>
      </c>
      <c r="D32" s="96" t="str">
        <f>IF($B32="","",VLOOKUP($B32,'PRODUCTOS Y PRECIOS'!$B$11:$H$20,5,FALSE)*D18)</f>
        <v/>
      </c>
      <c r="E32" s="96" t="str">
        <f>IF($B32="","",VLOOKUP($B32,'PRODUCTOS Y PRECIOS'!$B$11:$H$20,5,FALSE)*E18)</f>
        <v/>
      </c>
      <c r="F32" s="96" t="str">
        <f>IF($B32="","",VLOOKUP($B32,'PRODUCTOS Y PRECIOS'!$B$11:$H$20,5,FALSE)*F18)</f>
        <v/>
      </c>
      <c r="G32" s="96" t="str">
        <f>IF($B32="","",VLOOKUP($B32,'PRODUCTOS Y PRECIOS'!$B$11:$H$20,5,FALSE)*G18)</f>
        <v/>
      </c>
      <c r="H32" s="96" t="str">
        <f>IF($B32="","",VLOOKUP($B32,'PRODUCTOS Y PRECIOS'!$B$11:$H$20,5,FALSE)*H18)</f>
        <v/>
      </c>
      <c r="I32" s="96" t="str">
        <f>IF($B32="","",VLOOKUP($B32,'PRODUCTOS Y PRECIOS'!$B$11:$H$20,5,FALSE)*I18)</f>
        <v/>
      </c>
      <c r="J32" s="96" t="str">
        <f>IF($B32="","",VLOOKUP($B32,'PRODUCTOS Y PRECIOS'!$B$11:$H$20,5,FALSE)*J18)</f>
        <v/>
      </c>
      <c r="K32" s="96" t="str">
        <f>IF($B32="","",VLOOKUP($B32,'PRODUCTOS Y PRECIOS'!$B$11:$H$20,5,FALSE)*K18)</f>
        <v/>
      </c>
      <c r="L32" s="96" t="str">
        <f>IF($B32="","",VLOOKUP($B32,'PRODUCTOS Y PRECIOS'!$B$11:$H$20,5,FALSE)*L18)</f>
        <v/>
      </c>
      <c r="M32" s="96" t="str">
        <f>IF($B32="","",VLOOKUP($B32,'PRODUCTOS Y PRECIOS'!$B$11:$H$20,5,FALSE)*M18)</f>
        <v/>
      </c>
      <c r="N32" s="97" t="str">
        <f>IF($B32="","",VLOOKUP($B32,'PRODUCTOS Y PRECIOS'!$B$11:$H$20,5,FALSE)*N18)</f>
        <v/>
      </c>
      <c r="O32" s="100" t="str">
        <f t="shared" si="15"/>
        <v/>
      </c>
      <c r="P32" s="101" t="str">
        <f>IF($B32="","",VLOOKUP($B32,'PRODUCTOS Y PRECIOS'!$B$11:$H$20,5,FALSE)*P18)</f>
        <v/>
      </c>
      <c r="Q32" s="101" t="str">
        <f>IF($B32="","",VLOOKUP($B32,'PRODUCTOS Y PRECIOS'!$B$11:$H$20,5,FALSE)*Q18)</f>
        <v/>
      </c>
      <c r="S32" s="14"/>
      <c r="T32" s="14"/>
    </row>
    <row r="33" spans="1:20" x14ac:dyDescent="0.25">
      <c r="B33" s="65" t="str">
        <f t="shared" si="14"/>
        <v/>
      </c>
      <c r="C33" s="95" t="str">
        <f>IF($B33="","",VLOOKUP($B33,'PRODUCTOS Y PRECIOS'!$B$11:$H$20,5,FALSE)*C19)</f>
        <v/>
      </c>
      <c r="D33" s="96" t="str">
        <f>IF($B33="","",VLOOKUP($B33,'PRODUCTOS Y PRECIOS'!$B$11:$H$20,5,FALSE)*D19)</f>
        <v/>
      </c>
      <c r="E33" s="96" t="str">
        <f>IF($B33="","",VLOOKUP($B33,'PRODUCTOS Y PRECIOS'!$B$11:$H$20,5,FALSE)*E19)</f>
        <v/>
      </c>
      <c r="F33" s="96" t="str">
        <f>IF($B33="","",VLOOKUP($B33,'PRODUCTOS Y PRECIOS'!$B$11:$H$20,5,FALSE)*F19)</f>
        <v/>
      </c>
      <c r="G33" s="96" t="str">
        <f>IF($B33="","",VLOOKUP($B33,'PRODUCTOS Y PRECIOS'!$B$11:$H$20,5,FALSE)*G19)</f>
        <v/>
      </c>
      <c r="H33" s="96" t="str">
        <f>IF($B33="","",VLOOKUP($B33,'PRODUCTOS Y PRECIOS'!$B$11:$H$20,5,FALSE)*H19)</f>
        <v/>
      </c>
      <c r="I33" s="96" t="str">
        <f>IF($B33="","",VLOOKUP($B33,'PRODUCTOS Y PRECIOS'!$B$11:$H$20,5,FALSE)*I19)</f>
        <v/>
      </c>
      <c r="J33" s="96" t="str">
        <f>IF($B33="","",VLOOKUP($B33,'PRODUCTOS Y PRECIOS'!$B$11:$H$20,5,FALSE)*J19)</f>
        <v/>
      </c>
      <c r="K33" s="96" t="str">
        <f>IF($B33="","",VLOOKUP($B33,'PRODUCTOS Y PRECIOS'!$B$11:$H$20,5,FALSE)*K19)</f>
        <v/>
      </c>
      <c r="L33" s="96" t="str">
        <f>IF($B33="","",VLOOKUP($B33,'PRODUCTOS Y PRECIOS'!$B$11:$H$20,5,FALSE)*L19)</f>
        <v/>
      </c>
      <c r="M33" s="96" t="str">
        <f>IF($B33="","",VLOOKUP($B33,'PRODUCTOS Y PRECIOS'!$B$11:$H$20,5,FALSE)*M19)</f>
        <v/>
      </c>
      <c r="N33" s="97" t="str">
        <f>IF($B33="","",VLOOKUP($B33,'PRODUCTOS Y PRECIOS'!$B$11:$H$20,5,FALSE)*N19)</f>
        <v/>
      </c>
      <c r="O33" s="100" t="str">
        <f t="shared" si="15"/>
        <v/>
      </c>
      <c r="P33" s="101" t="str">
        <f>IF($B33="","",VLOOKUP($B33,'PRODUCTOS Y PRECIOS'!$B$11:$H$20,5,FALSE)*P19)</f>
        <v/>
      </c>
      <c r="Q33" s="101" t="str">
        <f>IF($B33="","",VLOOKUP($B33,'PRODUCTOS Y PRECIOS'!$B$11:$H$20,5,FALSE)*Q19)</f>
        <v/>
      </c>
      <c r="S33" s="14"/>
      <c r="T33" s="14"/>
    </row>
    <row r="34" spans="1:20" x14ac:dyDescent="0.25">
      <c r="B34" s="65" t="str">
        <f t="shared" si="14"/>
        <v/>
      </c>
      <c r="C34" s="95" t="str">
        <f>IF($B34="","",VLOOKUP($B34,'PRODUCTOS Y PRECIOS'!$B$11:$H$20,5,FALSE)*C20)</f>
        <v/>
      </c>
      <c r="D34" s="96" t="str">
        <f>IF($B34="","",VLOOKUP($B34,'PRODUCTOS Y PRECIOS'!$B$11:$H$20,5,FALSE)*D20)</f>
        <v/>
      </c>
      <c r="E34" s="96" t="str">
        <f>IF($B34="","",VLOOKUP($B34,'PRODUCTOS Y PRECIOS'!$B$11:$H$20,5,FALSE)*E20)</f>
        <v/>
      </c>
      <c r="F34" s="96" t="str">
        <f>IF($B34="","",VLOOKUP($B34,'PRODUCTOS Y PRECIOS'!$B$11:$H$20,5,FALSE)*F20)</f>
        <v/>
      </c>
      <c r="G34" s="96" t="str">
        <f>IF($B34="","",VLOOKUP($B34,'PRODUCTOS Y PRECIOS'!$B$11:$H$20,5,FALSE)*G20)</f>
        <v/>
      </c>
      <c r="H34" s="96" t="str">
        <f>IF($B34="","",VLOOKUP($B34,'PRODUCTOS Y PRECIOS'!$B$11:$H$20,5,FALSE)*H20)</f>
        <v/>
      </c>
      <c r="I34" s="96" t="str">
        <f>IF($B34="","",VLOOKUP($B34,'PRODUCTOS Y PRECIOS'!$B$11:$H$20,5,FALSE)*I20)</f>
        <v/>
      </c>
      <c r="J34" s="96" t="str">
        <f>IF($B34="","",VLOOKUP($B34,'PRODUCTOS Y PRECIOS'!$B$11:$H$20,5,FALSE)*J20)</f>
        <v/>
      </c>
      <c r="K34" s="96" t="str">
        <f>IF($B34="","",VLOOKUP($B34,'PRODUCTOS Y PRECIOS'!$B$11:$H$20,5,FALSE)*K20)</f>
        <v/>
      </c>
      <c r="L34" s="96" t="str">
        <f>IF($B34="","",VLOOKUP($B34,'PRODUCTOS Y PRECIOS'!$B$11:$H$20,5,FALSE)*L20)</f>
        <v/>
      </c>
      <c r="M34" s="96" t="str">
        <f>IF($B34="","",VLOOKUP($B34,'PRODUCTOS Y PRECIOS'!$B$11:$H$20,5,FALSE)*M20)</f>
        <v/>
      </c>
      <c r="N34" s="97" t="str">
        <f>IF($B34="","",VLOOKUP($B34,'PRODUCTOS Y PRECIOS'!$B$11:$H$20,5,FALSE)*N20)</f>
        <v/>
      </c>
      <c r="O34" s="100" t="str">
        <f t="shared" si="15"/>
        <v/>
      </c>
      <c r="P34" s="101" t="str">
        <f>IF($B34="","",VLOOKUP($B34,'PRODUCTOS Y PRECIOS'!$B$11:$H$20,5,FALSE)*P20)</f>
        <v/>
      </c>
      <c r="Q34" s="101" t="str">
        <f>IF($B34="","",VLOOKUP($B34,'PRODUCTOS Y PRECIOS'!$B$11:$H$20,5,FALSE)*Q20)</f>
        <v/>
      </c>
      <c r="S34" s="14"/>
      <c r="T34" s="14"/>
    </row>
    <row r="35" spans="1:20" ht="15.75" thickBot="1" x14ac:dyDescent="0.3">
      <c r="B35" s="66" t="str">
        <f t="shared" si="14"/>
        <v/>
      </c>
      <c r="C35" s="95" t="str">
        <f>IF($B35="","",VLOOKUP($B35,'PRODUCTOS Y PRECIOS'!$B$11:$H$20,5,FALSE)*C21)</f>
        <v/>
      </c>
      <c r="D35" s="96" t="str">
        <f>IF($B35="","",VLOOKUP($B35,'PRODUCTOS Y PRECIOS'!$B$11:$H$20,5,FALSE)*D21)</f>
        <v/>
      </c>
      <c r="E35" s="96" t="str">
        <f>IF($B35="","",VLOOKUP($B35,'PRODUCTOS Y PRECIOS'!$B$11:$H$20,5,FALSE)*E21)</f>
        <v/>
      </c>
      <c r="F35" s="96" t="str">
        <f>IF($B35="","",VLOOKUP($B35,'PRODUCTOS Y PRECIOS'!$B$11:$H$20,5,FALSE)*F21)</f>
        <v/>
      </c>
      <c r="G35" s="96" t="str">
        <f>IF($B35="","",VLOOKUP($B35,'PRODUCTOS Y PRECIOS'!$B$11:$H$20,5,FALSE)*G21)</f>
        <v/>
      </c>
      <c r="H35" s="96" t="str">
        <f>IF($B35="","",VLOOKUP($B35,'PRODUCTOS Y PRECIOS'!$B$11:$H$20,5,FALSE)*H21)</f>
        <v/>
      </c>
      <c r="I35" s="96" t="str">
        <f>IF($B35="","",VLOOKUP($B35,'PRODUCTOS Y PRECIOS'!$B$11:$H$20,5,FALSE)*I21)</f>
        <v/>
      </c>
      <c r="J35" s="96" t="str">
        <f>IF($B35="","",VLOOKUP($B35,'PRODUCTOS Y PRECIOS'!$B$11:$H$20,5,FALSE)*J21)</f>
        <v/>
      </c>
      <c r="K35" s="96" t="str">
        <f>IF($B35="","",VLOOKUP($B35,'PRODUCTOS Y PRECIOS'!$B$11:$H$20,5,FALSE)*K21)</f>
        <v/>
      </c>
      <c r="L35" s="96" t="str">
        <f>IF($B35="","",VLOOKUP($B35,'PRODUCTOS Y PRECIOS'!$B$11:$H$20,5,FALSE)*L21)</f>
        <v/>
      </c>
      <c r="M35" s="96" t="str">
        <f>IF($B35="","",VLOOKUP($B35,'PRODUCTOS Y PRECIOS'!$B$11:$H$20,5,FALSE)*M21)</f>
        <v/>
      </c>
      <c r="N35" s="97" t="str">
        <f>IF($B35="","",VLOOKUP($B35,'PRODUCTOS Y PRECIOS'!$B$11:$H$20,5,FALSE)*N21)</f>
        <v/>
      </c>
      <c r="O35" s="100" t="str">
        <f t="shared" si="15"/>
        <v/>
      </c>
      <c r="P35" s="101" t="str">
        <f>IF($B35="","",VLOOKUP($B35,'PRODUCTOS Y PRECIOS'!$B$11:$H$20,5,FALSE)*P21)</f>
        <v/>
      </c>
      <c r="Q35" s="101" t="str">
        <f>IF($B35="","",VLOOKUP($B35,'PRODUCTOS Y PRECIOS'!$B$11:$H$20,5,FALSE)*Q21)</f>
        <v/>
      </c>
      <c r="S35" s="14"/>
      <c r="T35" s="14"/>
    </row>
    <row r="36" spans="1:20" s="1" customFormat="1" ht="15.75" thickBot="1" x14ac:dyDescent="0.3">
      <c r="A36" s="18"/>
      <c r="B36" s="3" t="s">
        <v>13</v>
      </c>
      <c r="C36" s="4">
        <f t="shared" ref="C36:Q36" si="16">SUM(C26:C35)</f>
        <v>0</v>
      </c>
      <c r="D36" s="5">
        <f t="shared" si="16"/>
        <v>0</v>
      </c>
      <c r="E36" s="5">
        <f t="shared" si="16"/>
        <v>0</v>
      </c>
      <c r="F36" s="5">
        <f t="shared" si="16"/>
        <v>0</v>
      </c>
      <c r="G36" s="5">
        <f t="shared" si="16"/>
        <v>0</v>
      </c>
      <c r="H36" s="5">
        <f t="shared" si="16"/>
        <v>0</v>
      </c>
      <c r="I36" s="5">
        <f t="shared" si="16"/>
        <v>0</v>
      </c>
      <c r="J36" s="5">
        <f t="shared" si="16"/>
        <v>0</v>
      </c>
      <c r="K36" s="5">
        <f t="shared" si="16"/>
        <v>0</v>
      </c>
      <c r="L36" s="5">
        <f t="shared" si="16"/>
        <v>0</v>
      </c>
      <c r="M36" s="5">
        <f t="shared" si="16"/>
        <v>0</v>
      </c>
      <c r="N36" s="6">
        <f t="shared" si="16"/>
        <v>0</v>
      </c>
      <c r="O36" s="102">
        <f t="shared" si="16"/>
        <v>0</v>
      </c>
      <c r="P36" s="103">
        <f t="shared" si="16"/>
        <v>0</v>
      </c>
      <c r="Q36" s="104">
        <f t="shared" si="16"/>
        <v>0</v>
      </c>
      <c r="R36" s="18"/>
      <c r="S36" s="18"/>
      <c r="T36" s="18"/>
    </row>
    <row r="37" spans="1:20" ht="15" customHeight="1" x14ac:dyDescent="0.25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6"/>
      <c r="P37" s="16"/>
      <c r="Q37" s="16"/>
      <c r="S37" s="14"/>
      <c r="T37" s="14"/>
    </row>
    <row r="38" spans="1:20" ht="24.75" customHeight="1" x14ac:dyDescent="0.25">
      <c r="B38" s="23" t="s">
        <v>63</v>
      </c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6"/>
      <c r="P38" s="16"/>
      <c r="Q38" s="16"/>
      <c r="S38" s="14"/>
      <c r="T38" s="14"/>
    </row>
    <row r="39" spans="1:20" ht="15" customHeight="1" x14ac:dyDescent="0.25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6"/>
      <c r="P39" s="16"/>
      <c r="Q39" s="16"/>
      <c r="S39" s="14"/>
      <c r="T39" s="14"/>
    </row>
    <row r="40" spans="1:20" ht="15" hidden="1" customHeight="1" x14ac:dyDescent="0.25"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6"/>
      <c r="P40" s="16"/>
      <c r="Q40" s="16"/>
      <c r="S40" s="14"/>
      <c r="T40" s="14"/>
    </row>
    <row r="41" spans="1:20" ht="15" hidden="1" customHeight="1" x14ac:dyDescent="0.25"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6"/>
      <c r="P41" s="16"/>
      <c r="Q41" s="16"/>
      <c r="S41" s="14"/>
      <c r="T41" s="14"/>
    </row>
    <row r="42" spans="1:20" ht="15" hidden="1" customHeight="1" x14ac:dyDescent="0.25"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6"/>
      <c r="P42" s="16"/>
      <c r="Q42" s="16"/>
      <c r="S42" s="14"/>
      <c r="T42" s="14"/>
    </row>
    <row r="43" spans="1:20" ht="15" hidden="1" customHeight="1" x14ac:dyDescent="0.25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6"/>
      <c r="P43" s="16"/>
      <c r="Q43" s="16"/>
      <c r="S43" s="14"/>
      <c r="T43" s="14"/>
    </row>
    <row r="44" spans="1:20" ht="15" hidden="1" customHeight="1" x14ac:dyDescent="0.25"/>
    <row r="45" spans="1:20" ht="15" hidden="1" customHeight="1" x14ac:dyDescent="0.25"/>
    <row r="46" spans="1:20" ht="15" hidden="1" customHeight="1" x14ac:dyDescent="0.25"/>
    <row r="47" spans="1:20" ht="15" hidden="1" customHeight="1" x14ac:dyDescent="0.25"/>
    <row r="48" spans="1:20" ht="15" hidden="1" customHeight="1" x14ac:dyDescent="0.25"/>
    <row r="49" ht="15" hidden="1" customHeight="1" x14ac:dyDescent="0.25"/>
    <row r="50" ht="15" hidden="1" customHeight="1" x14ac:dyDescent="0.25"/>
  </sheetData>
  <mergeCells count="5">
    <mergeCell ref="B1:Q2"/>
    <mergeCell ref="B3:Q4"/>
    <mergeCell ref="P9:Q9"/>
    <mergeCell ref="C10:N10"/>
    <mergeCell ref="C24:N2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989FD-FDC1-4B2E-BECC-EEF0A207E604}">
  <dimension ref="A1:T50"/>
  <sheetViews>
    <sheetView topLeftCell="O34" zoomScaleNormal="100" workbookViewId="0">
      <selection activeCell="C12" sqref="C12:N24"/>
    </sheetView>
  </sheetViews>
  <sheetFormatPr baseColWidth="10" defaultColWidth="0" defaultRowHeight="15" zeroHeight="1" outlineLevelCol="1" x14ac:dyDescent="0.25"/>
  <cols>
    <col min="1" max="1" width="5.5703125" style="14" customWidth="1"/>
    <col min="2" max="2" width="59.85546875" customWidth="1"/>
    <col min="3" max="14" width="11.42578125" hidden="1" customWidth="1" outlineLevel="1"/>
    <col min="15" max="15" width="11.42578125" style="2" customWidth="1" collapsed="1"/>
    <col min="16" max="17" width="11.42578125" style="2" customWidth="1"/>
    <col min="18" max="18" width="11.42578125" style="14" customWidth="1"/>
    <col min="19" max="20" width="11.42578125" customWidth="1"/>
    <col min="21" max="16384" width="11.42578125" hidden="1"/>
  </cols>
  <sheetData>
    <row r="1" spans="1:20" x14ac:dyDescent="0.25">
      <c r="B1" s="130" t="s">
        <v>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S1" s="14"/>
      <c r="T1" s="14"/>
    </row>
    <row r="2" spans="1:20" x14ac:dyDescent="0.25"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S2" s="14"/>
      <c r="T2" s="14"/>
    </row>
    <row r="3" spans="1:20" x14ac:dyDescent="0.25">
      <c r="B3" s="131" t="s">
        <v>10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S3" s="14"/>
      <c r="T3" s="14"/>
    </row>
    <row r="4" spans="1:20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S4" s="14"/>
      <c r="T4" s="14"/>
    </row>
    <row r="5" spans="1:20" ht="18.75" x14ac:dyDescent="0.2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S5" s="14"/>
      <c r="T5" s="14"/>
    </row>
    <row r="6" spans="1:20" ht="18.75" x14ac:dyDescent="0.2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S6" s="14"/>
      <c r="T6" s="14"/>
    </row>
    <row r="7" spans="1:20" x14ac:dyDescent="0.25"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6"/>
      <c r="P7" s="16"/>
      <c r="Q7" s="16"/>
      <c r="S7" s="14"/>
      <c r="T7" s="14"/>
    </row>
    <row r="8" spans="1:20" ht="15.75" thickBot="1" x14ac:dyDescent="0.3"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6"/>
      <c r="P8" s="16"/>
      <c r="Q8" s="16"/>
      <c r="S8" s="14"/>
      <c r="T8" s="14"/>
    </row>
    <row r="9" spans="1:20" ht="15.75" thickBot="1" x14ac:dyDescent="0.3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6"/>
      <c r="P9" s="140" t="s">
        <v>2</v>
      </c>
      <c r="Q9" s="141"/>
      <c r="S9" s="14"/>
      <c r="T9" s="14"/>
    </row>
    <row r="10" spans="1:20" ht="15.75" thickBot="1" x14ac:dyDescent="0.3">
      <c r="B10" s="14"/>
      <c r="C10" s="142" t="s">
        <v>12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6"/>
      <c r="P10" s="17">
        <v>0.08</v>
      </c>
      <c r="Q10" s="17">
        <v>0.08</v>
      </c>
      <c r="S10" s="14"/>
      <c r="T10" s="14"/>
    </row>
    <row r="11" spans="1:20" s="1" customFormat="1" ht="15.75" thickBot="1" x14ac:dyDescent="0.3">
      <c r="A11" s="18"/>
      <c r="B11" s="13" t="s">
        <v>0</v>
      </c>
      <c r="C11" s="7">
        <v>1</v>
      </c>
      <c r="D11" s="8">
        <f>1+C11</f>
        <v>2</v>
      </c>
      <c r="E11" s="8">
        <f t="shared" ref="E11:N11" si="0">1+D11</f>
        <v>3</v>
      </c>
      <c r="F11" s="8">
        <f t="shared" si="0"/>
        <v>4</v>
      </c>
      <c r="G11" s="8">
        <f t="shared" si="0"/>
        <v>5</v>
      </c>
      <c r="H11" s="8">
        <f t="shared" si="0"/>
        <v>6</v>
      </c>
      <c r="I11" s="8">
        <f t="shared" si="0"/>
        <v>7</v>
      </c>
      <c r="J11" s="8">
        <f t="shared" si="0"/>
        <v>8</v>
      </c>
      <c r="K11" s="8">
        <f t="shared" si="0"/>
        <v>9</v>
      </c>
      <c r="L11" s="8">
        <f t="shared" si="0"/>
        <v>10</v>
      </c>
      <c r="M11" s="8">
        <f>1+L11</f>
        <v>11</v>
      </c>
      <c r="N11" s="9">
        <f t="shared" si="0"/>
        <v>12</v>
      </c>
      <c r="O11" s="10">
        <v>1</v>
      </c>
      <c r="P11" s="11">
        <f>1+O11</f>
        <v>2</v>
      </c>
      <c r="Q11" s="12">
        <f>1+P11</f>
        <v>3</v>
      </c>
      <c r="R11" s="18"/>
      <c r="S11" s="18"/>
      <c r="T11" s="18"/>
    </row>
    <row r="12" spans="1:20" x14ac:dyDescent="0.25">
      <c r="B12" s="19" t="s">
        <v>50</v>
      </c>
      <c r="C12" s="105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98">
        <f>IF(B12="","",SUM(C12:N12))</f>
        <v>0</v>
      </c>
      <c r="P12" s="99">
        <f>IF(O12="","",(1+P$10)*O12)</f>
        <v>0</v>
      </c>
      <c r="Q12" s="99">
        <f t="shared" ref="Q12:Q37" si="1">IF(P12="","",(1+Q$10)*P12)</f>
        <v>0</v>
      </c>
      <c r="S12" s="14"/>
      <c r="T12" s="14"/>
    </row>
    <row r="13" spans="1:20" x14ac:dyDescent="0.25">
      <c r="B13" s="20" t="s">
        <v>51</v>
      </c>
      <c r="C13" s="107"/>
      <c r="D13" s="108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0">
        <f t="shared" ref="O13:O37" si="2">IF(B13="","",SUM(C13:N13))</f>
        <v>0</v>
      </c>
      <c r="P13" s="101">
        <f t="shared" ref="P13" si="3">IF(O13="","",(1+P$10)*O13)</f>
        <v>0</v>
      </c>
      <c r="Q13" s="101">
        <f t="shared" si="1"/>
        <v>0</v>
      </c>
      <c r="S13" s="14"/>
      <c r="T13" s="14"/>
    </row>
    <row r="14" spans="1:20" x14ac:dyDescent="0.25">
      <c r="B14" s="20" t="s">
        <v>52</v>
      </c>
      <c r="C14" s="107"/>
      <c r="D14" s="108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0">
        <f t="shared" si="2"/>
        <v>0</v>
      </c>
      <c r="P14" s="101">
        <f t="shared" ref="P14" si="4">IF(O14="","",(1+P$10)*O14)</f>
        <v>0</v>
      </c>
      <c r="Q14" s="101">
        <f t="shared" si="1"/>
        <v>0</v>
      </c>
      <c r="S14" s="14"/>
      <c r="T14" s="14"/>
    </row>
    <row r="15" spans="1:20" x14ac:dyDescent="0.25">
      <c r="B15" s="20" t="s">
        <v>53</v>
      </c>
      <c r="C15" s="107"/>
      <c r="D15" s="108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0">
        <f t="shared" si="2"/>
        <v>0</v>
      </c>
      <c r="P15" s="101">
        <f t="shared" ref="P15" si="5">IF(O15="","",(1+P$10)*O15)</f>
        <v>0</v>
      </c>
      <c r="Q15" s="101">
        <f t="shared" si="1"/>
        <v>0</v>
      </c>
      <c r="S15" s="14"/>
      <c r="T15" s="14"/>
    </row>
    <row r="16" spans="1:20" x14ac:dyDescent="0.25">
      <c r="B16" s="20" t="s">
        <v>54</v>
      </c>
      <c r="C16" s="107"/>
      <c r="D16" s="108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0">
        <f t="shared" si="2"/>
        <v>0</v>
      </c>
      <c r="P16" s="101">
        <f t="shared" ref="P16" si="6">IF(O16="","",(1+P$10)*O16)</f>
        <v>0</v>
      </c>
      <c r="Q16" s="101">
        <f t="shared" si="1"/>
        <v>0</v>
      </c>
      <c r="S16" s="14"/>
      <c r="T16" s="14"/>
    </row>
    <row r="17" spans="2:20" x14ac:dyDescent="0.25">
      <c r="B17" s="20" t="s">
        <v>55</v>
      </c>
      <c r="C17" s="107"/>
      <c r="D17" s="108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0">
        <f t="shared" si="2"/>
        <v>0</v>
      </c>
      <c r="P17" s="101">
        <f t="shared" ref="P17" si="7">IF(O17="","",(1+P$10)*O17)</f>
        <v>0</v>
      </c>
      <c r="Q17" s="101">
        <f t="shared" si="1"/>
        <v>0</v>
      </c>
      <c r="S17" s="14"/>
      <c r="T17" s="14"/>
    </row>
    <row r="18" spans="2:20" x14ac:dyDescent="0.25">
      <c r="B18" s="20" t="s">
        <v>56</v>
      </c>
      <c r="C18" s="107"/>
      <c r="D18" s="108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0">
        <f t="shared" si="2"/>
        <v>0</v>
      </c>
      <c r="P18" s="101">
        <f t="shared" ref="P18" si="8">IF(O18="","",(1+P$10)*O18)</f>
        <v>0</v>
      </c>
      <c r="Q18" s="101">
        <f t="shared" si="1"/>
        <v>0</v>
      </c>
      <c r="S18" s="14"/>
      <c r="T18" s="14"/>
    </row>
    <row r="19" spans="2:20" x14ac:dyDescent="0.25">
      <c r="B19" s="20" t="s">
        <v>57</v>
      </c>
      <c r="C19" s="107"/>
      <c r="D19" s="108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0">
        <f t="shared" si="2"/>
        <v>0</v>
      </c>
      <c r="P19" s="101">
        <f t="shared" ref="P19" si="9">IF(O19="","",(1+P$10)*O19)</f>
        <v>0</v>
      </c>
      <c r="Q19" s="101">
        <f t="shared" si="1"/>
        <v>0</v>
      </c>
      <c r="S19" s="14"/>
      <c r="T19" s="14"/>
    </row>
    <row r="20" spans="2:20" x14ac:dyDescent="0.25">
      <c r="B20" s="20" t="s">
        <v>58</v>
      </c>
      <c r="C20" s="107"/>
      <c r="D20" s="108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0">
        <f t="shared" si="2"/>
        <v>0</v>
      </c>
      <c r="P20" s="101">
        <f t="shared" ref="P20" si="10">IF(O20="","",(1+P$10)*O20)</f>
        <v>0</v>
      </c>
      <c r="Q20" s="101">
        <f t="shared" si="1"/>
        <v>0</v>
      </c>
      <c r="S20" s="14"/>
      <c r="T20" s="14"/>
    </row>
    <row r="21" spans="2:20" x14ac:dyDescent="0.25">
      <c r="B21" s="20" t="s">
        <v>59</v>
      </c>
      <c r="C21" s="107"/>
      <c r="D21" s="108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0">
        <f t="shared" si="2"/>
        <v>0</v>
      </c>
      <c r="P21" s="101">
        <f t="shared" ref="P21" si="11">IF(O21="","",(1+P$10)*O21)</f>
        <v>0</v>
      </c>
      <c r="Q21" s="101">
        <f t="shared" si="1"/>
        <v>0</v>
      </c>
      <c r="S21" s="14"/>
      <c r="T21" s="14"/>
    </row>
    <row r="22" spans="2:20" x14ac:dyDescent="0.25">
      <c r="B22" s="20" t="s">
        <v>60</v>
      </c>
      <c r="C22" s="107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0">
        <f t="shared" si="2"/>
        <v>0</v>
      </c>
      <c r="P22" s="101">
        <f t="shared" ref="P22" si="12">IF(O22="","",(1+P$10)*O22)</f>
        <v>0</v>
      </c>
      <c r="Q22" s="101">
        <f t="shared" si="1"/>
        <v>0</v>
      </c>
      <c r="S22" s="14"/>
      <c r="T22" s="14"/>
    </row>
    <row r="23" spans="2:20" x14ac:dyDescent="0.25">
      <c r="B23" s="20"/>
      <c r="C23" s="107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9"/>
      <c r="O23" s="100" t="str">
        <f t="shared" si="2"/>
        <v/>
      </c>
      <c r="P23" s="101" t="str">
        <f t="shared" ref="P23" si="13">IF(O23="","",(1+P$10)*O23)</f>
        <v/>
      </c>
      <c r="Q23" s="101" t="str">
        <f t="shared" si="1"/>
        <v/>
      </c>
      <c r="S23" s="14"/>
      <c r="T23" s="14"/>
    </row>
    <row r="24" spans="2:20" x14ac:dyDescent="0.25">
      <c r="B24" s="20"/>
      <c r="C24" s="107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9"/>
      <c r="O24" s="100" t="str">
        <f t="shared" si="2"/>
        <v/>
      </c>
      <c r="P24" s="101" t="str">
        <f t="shared" ref="P24" si="14">IF(O24="","",(1+P$10)*O24)</f>
        <v/>
      </c>
      <c r="Q24" s="101" t="str">
        <f t="shared" si="1"/>
        <v/>
      </c>
      <c r="S24" s="14"/>
      <c r="T24" s="14"/>
    </row>
    <row r="25" spans="2:20" x14ac:dyDescent="0.25">
      <c r="B25" s="20"/>
      <c r="C25" s="107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9"/>
      <c r="O25" s="100" t="str">
        <f t="shared" si="2"/>
        <v/>
      </c>
      <c r="P25" s="101" t="str">
        <f t="shared" ref="P25" si="15">IF(O25="","",(1+P$10)*O25)</f>
        <v/>
      </c>
      <c r="Q25" s="101" t="str">
        <f t="shared" si="1"/>
        <v/>
      </c>
      <c r="S25" s="14"/>
      <c r="T25" s="14"/>
    </row>
    <row r="26" spans="2:20" x14ac:dyDescent="0.25">
      <c r="B26" s="20"/>
      <c r="C26" s="107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9"/>
      <c r="O26" s="100" t="str">
        <f t="shared" si="2"/>
        <v/>
      </c>
      <c r="P26" s="101" t="str">
        <f t="shared" ref="P26" si="16">IF(O26="","",(1+P$10)*O26)</f>
        <v/>
      </c>
      <c r="Q26" s="101" t="str">
        <f t="shared" si="1"/>
        <v/>
      </c>
      <c r="S26" s="14"/>
      <c r="T26" s="14"/>
    </row>
    <row r="27" spans="2:20" x14ac:dyDescent="0.25">
      <c r="B27" s="20"/>
      <c r="C27" s="107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9"/>
      <c r="O27" s="100" t="str">
        <f t="shared" si="2"/>
        <v/>
      </c>
      <c r="P27" s="101" t="str">
        <f t="shared" ref="P27" si="17">IF(O27="","",(1+P$10)*O27)</f>
        <v/>
      </c>
      <c r="Q27" s="101" t="str">
        <f t="shared" si="1"/>
        <v/>
      </c>
      <c r="S27" s="14"/>
      <c r="T27" s="14"/>
    </row>
    <row r="28" spans="2:20" x14ac:dyDescent="0.25">
      <c r="B28" s="20"/>
      <c r="C28" s="107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9"/>
      <c r="O28" s="100" t="str">
        <f t="shared" si="2"/>
        <v/>
      </c>
      <c r="P28" s="101" t="str">
        <f t="shared" ref="P28" si="18">IF(O28="","",(1+P$10)*O28)</f>
        <v/>
      </c>
      <c r="Q28" s="101" t="str">
        <f t="shared" si="1"/>
        <v/>
      </c>
      <c r="S28" s="14"/>
      <c r="T28" s="14"/>
    </row>
    <row r="29" spans="2:20" x14ac:dyDescent="0.25">
      <c r="B29" s="20"/>
      <c r="C29" s="107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9"/>
      <c r="O29" s="100" t="str">
        <f t="shared" si="2"/>
        <v/>
      </c>
      <c r="P29" s="101" t="str">
        <f t="shared" ref="P29" si="19">IF(O29="","",(1+P$10)*O29)</f>
        <v/>
      </c>
      <c r="Q29" s="101" t="str">
        <f t="shared" si="1"/>
        <v/>
      </c>
      <c r="S29" s="14"/>
      <c r="T29" s="14"/>
    </row>
    <row r="30" spans="2:20" x14ac:dyDescent="0.25">
      <c r="B30" s="20"/>
      <c r="C30" s="107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9"/>
      <c r="O30" s="100" t="str">
        <f t="shared" si="2"/>
        <v/>
      </c>
      <c r="P30" s="101" t="str">
        <f t="shared" ref="P30" si="20">IF(O30="","",(1+P$10)*O30)</f>
        <v/>
      </c>
      <c r="Q30" s="101" t="str">
        <f t="shared" si="1"/>
        <v/>
      </c>
      <c r="S30" s="14"/>
      <c r="T30" s="14"/>
    </row>
    <row r="31" spans="2:20" x14ac:dyDescent="0.25">
      <c r="B31" s="20"/>
      <c r="C31" s="107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9"/>
      <c r="O31" s="100" t="str">
        <f t="shared" si="2"/>
        <v/>
      </c>
      <c r="P31" s="101" t="str">
        <f t="shared" ref="P31" si="21">IF(O31="","",(1+P$10)*O31)</f>
        <v/>
      </c>
      <c r="Q31" s="101" t="str">
        <f t="shared" si="1"/>
        <v/>
      </c>
      <c r="S31" s="14"/>
      <c r="T31" s="14"/>
    </row>
    <row r="32" spans="2:20" x14ac:dyDescent="0.25">
      <c r="B32" s="20"/>
      <c r="C32" s="107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9"/>
      <c r="O32" s="100" t="str">
        <f t="shared" si="2"/>
        <v/>
      </c>
      <c r="P32" s="101" t="str">
        <f t="shared" ref="P32" si="22">IF(O32="","",(1+P$10)*O32)</f>
        <v/>
      </c>
      <c r="Q32" s="101" t="str">
        <f t="shared" si="1"/>
        <v/>
      </c>
      <c r="S32" s="14"/>
      <c r="T32" s="14"/>
    </row>
    <row r="33" spans="1:20" x14ac:dyDescent="0.25">
      <c r="B33" s="20"/>
      <c r="C33" s="107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9"/>
      <c r="O33" s="100" t="str">
        <f t="shared" si="2"/>
        <v/>
      </c>
      <c r="P33" s="101" t="str">
        <f t="shared" ref="P33" si="23">IF(O33="","",(1+P$10)*O33)</f>
        <v/>
      </c>
      <c r="Q33" s="101" t="str">
        <f t="shared" si="1"/>
        <v/>
      </c>
      <c r="S33" s="14"/>
      <c r="T33" s="14"/>
    </row>
    <row r="34" spans="1:20" x14ac:dyDescent="0.25">
      <c r="B34" s="20"/>
      <c r="C34" s="107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9"/>
      <c r="O34" s="100" t="str">
        <f t="shared" si="2"/>
        <v/>
      </c>
      <c r="P34" s="101" t="str">
        <f t="shared" ref="P34" si="24">IF(O34="","",(1+P$10)*O34)</f>
        <v/>
      </c>
      <c r="Q34" s="101" t="str">
        <f t="shared" si="1"/>
        <v/>
      </c>
      <c r="S34" s="14"/>
      <c r="T34" s="14"/>
    </row>
    <row r="35" spans="1:20" x14ac:dyDescent="0.25">
      <c r="B35" s="20"/>
      <c r="C35" s="107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9"/>
      <c r="O35" s="100" t="str">
        <f t="shared" si="2"/>
        <v/>
      </c>
      <c r="P35" s="101" t="str">
        <f t="shared" ref="P35" si="25">IF(O35="","",(1+P$10)*O35)</f>
        <v/>
      </c>
      <c r="Q35" s="101" t="str">
        <f t="shared" si="1"/>
        <v/>
      </c>
      <c r="S35" s="14"/>
      <c r="T35" s="14"/>
    </row>
    <row r="36" spans="1:20" x14ac:dyDescent="0.25">
      <c r="B36" s="20"/>
      <c r="C36" s="107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9"/>
      <c r="O36" s="100" t="str">
        <f t="shared" si="2"/>
        <v/>
      </c>
      <c r="P36" s="101" t="str">
        <f t="shared" ref="P36" si="26">IF(O36="","",(1+P$10)*O36)</f>
        <v/>
      </c>
      <c r="Q36" s="101" t="str">
        <f t="shared" si="1"/>
        <v/>
      </c>
      <c r="S36" s="14"/>
      <c r="T36" s="14"/>
    </row>
    <row r="37" spans="1:20" ht="15.75" thickBot="1" x14ac:dyDescent="0.3">
      <c r="B37" s="21"/>
      <c r="C37" s="110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2"/>
      <c r="O37" s="113" t="str">
        <f t="shared" si="2"/>
        <v/>
      </c>
      <c r="P37" s="114" t="str">
        <f t="shared" ref="P37" si="27">IF(O37="","",(1+P$10)*O37)</f>
        <v/>
      </c>
      <c r="Q37" s="114" t="str">
        <f t="shared" si="1"/>
        <v/>
      </c>
      <c r="S37" s="14"/>
      <c r="T37" s="14"/>
    </row>
    <row r="38" spans="1:20" s="1" customFormat="1" ht="15.75" thickBot="1" x14ac:dyDescent="0.3">
      <c r="A38" s="18"/>
      <c r="B38" s="3" t="s">
        <v>1</v>
      </c>
      <c r="C38" s="4">
        <f>SUM(C12:C37)</f>
        <v>0</v>
      </c>
      <c r="D38" s="5">
        <f t="shared" ref="D38:Q38" si="28">SUM(D12:D37)</f>
        <v>0</v>
      </c>
      <c r="E38" s="5">
        <f t="shared" si="28"/>
        <v>0</v>
      </c>
      <c r="F38" s="5">
        <f t="shared" si="28"/>
        <v>0</v>
      </c>
      <c r="G38" s="5">
        <f t="shared" si="28"/>
        <v>0</v>
      </c>
      <c r="H38" s="5">
        <f t="shared" si="28"/>
        <v>0</v>
      </c>
      <c r="I38" s="5">
        <f t="shared" si="28"/>
        <v>0</v>
      </c>
      <c r="J38" s="5">
        <f t="shared" si="28"/>
        <v>0</v>
      </c>
      <c r="K38" s="5">
        <f t="shared" si="28"/>
        <v>0</v>
      </c>
      <c r="L38" s="5">
        <f t="shared" si="28"/>
        <v>0</v>
      </c>
      <c r="M38" s="5">
        <f t="shared" si="28"/>
        <v>0</v>
      </c>
      <c r="N38" s="6">
        <f t="shared" si="28"/>
        <v>0</v>
      </c>
      <c r="O38" s="102">
        <f t="shared" si="28"/>
        <v>0</v>
      </c>
      <c r="P38" s="103">
        <f t="shared" si="28"/>
        <v>0</v>
      </c>
      <c r="Q38" s="104">
        <f t="shared" si="28"/>
        <v>0</v>
      </c>
      <c r="R38" s="18"/>
      <c r="S38" s="18"/>
      <c r="T38" s="18"/>
    </row>
    <row r="39" spans="1:20" x14ac:dyDescent="0.25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6"/>
      <c r="P39" s="16"/>
      <c r="Q39" s="16"/>
      <c r="S39" s="14"/>
      <c r="T39" s="14"/>
    </row>
    <row r="40" spans="1:20" x14ac:dyDescent="0.25"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6"/>
      <c r="P40" s="16"/>
      <c r="Q40" s="16"/>
      <c r="S40" s="14"/>
      <c r="T40" s="14"/>
    </row>
    <row r="41" spans="1:20" x14ac:dyDescent="0.25"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6"/>
      <c r="P41" s="16"/>
      <c r="Q41" s="16"/>
      <c r="S41" s="14"/>
      <c r="T41" s="14"/>
    </row>
    <row r="42" spans="1:20" x14ac:dyDescent="0.25"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6"/>
      <c r="P42" s="16"/>
      <c r="Q42" s="16"/>
      <c r="S42" s="14"/>
      <c r="T42" s="14"/>
    </row>
    <row r="43" spans="1:20" x14ac:dyDescent="0.25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6"/>
      <c r="P43" s="16"/>
      <c r="Q43" s="16"/>
      <c r="S43" s="14"/>
      <c r="T43" s="14"/>
    </row>
    <row r="44" spans="1:20" ht="23.25" x14ac:dyDescent="0.25">
      <c r="B44" s="23" t="s">
        <v>63</v>
      </c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6"/>
      <c r="P44" s="16"/>
      <c r="Q44" s="16"/>
      <c r="S44" s="14"/>
      <c r="T44" s="14"/>
    </row>
    <row r="45" spans="1:20" x14ac:dyDescent="0.25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6"/>
      <c r="P45" s="16"/>
      <c r="Q45" s="16"/>
    </row>
    <row r="46" spans="1:20" hidden="1" x14ac:dyDescent="0.25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6"/>
      <c r="P46" s="16"/>
      <c r="Q46" s="16"/>
    </row>
    <row r="47" spans="1:20" hidden="1" x14ac:dyDescent="0.25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6"/>
      <c r="P47" s="16"/>
      <c r="Q47" s="16"/>
    </row>
    <row r="48" spans="1:20" hidden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6"/>
      <c r="P48" s="16"/>
      <c r="Q48" s="16"/>
    </row>
    <row r="49" spans="2:17" hidden="1" x14ac:dyDescent="0.25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6"/>
      <c r="P49" s="16"/>
      <c r="Q49" s="16"/>
    </row>
    <row r="50" spans="2:17" hidden="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6"/>
      <c r="P50" s="16"/>
      <c r="Q50" s="16"/>
    </row>
  </sheetData>
  <mergeCells count="4">
    <mergeCell ref="P9:Q9"/>
    <mergeCell ref="B1:Q2"/>
    <mergeCell ref="B3:Q4"/>
    <mergeCell ref="C10:N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3D6DD-23C8-4840-85C7-25A39634ADB0}">
  <dimension ref="A1:T53"/>
  <sheetViews>
    <sheetView workbookViewId="0">
      <selection activeCell="E24" sqref="E24"/>
    </sheetView>
  </sheetViews>
  <sheetFormatPr baseColWidth="10" defaultColWidth="0" defaultRowHeight="15" zeroHeight="1" x14ac:dyDescent="0.25"/>
  <cols>
    <col min="1" max="1" width="5.5703125" style="14" customWidth="1"/>
    <col min="2" max="2" width="59.85546875" customWidth="1"/>
    <col min="3" max="3" width="12.140625" style="2" bestFit="1" customWidth="1"/>
    <col min="4" max="5" width="11.42578125" style="2" customWidth="1"/>
    <col min="6" max="6" width="11.42578125" style="14" customWidth="1"/>
    <col min="7" max="7" width="11.42578125" customWidth="1"/>
    <col min="8" max="14" width="11.42578125" hidden="1" customWidth="1"/>
    <col min="15" max="20" width="0" hidden="1" customWidth="1"/>
    <col min="21" max="16384" width="11.42578125" hidden="1"/>
  </cols>
  <sheetData>
    <row r="1" spans="1:7" x14ac:dyDescent="0.25">
      <c r="B1" s="130" t="s">
        <v>61</v>
      </c>
      <c r="C1" s="130"/>
      <c r="D1" s="130"/>
      <c r="E1" s="130"/>
      <c r="G1" s="14"/>
    </row>
    <row r="2" spans="1:7" x14ac:dyDescent="0.25">
      <c r="B2" s="130"/>
      <c r="C2" s="130"/>
      <c r="D2" s="130"/>
      <c r="E2" s="130"/>
    </row>
    <row r="3" spans="1:7" x14ac:dyDescent="0.25">
      <c r="B3" s="131" t="s">
        <v>5</v>
      </c>
      <c r="C3" s="131"/>
      <c r="D3" s="131"/>
      <c r="E3" s="131"/>
      <c r="G3" s="14"/>
    </row>
    <row r="4" spans="1:7" x14ac:dyDescent="0.25">
      <c r="B4" s="131"/>
      <c r="C4" s="131"/>
      <c r="D4" s="131"/>
      <c r="E4" s="131"/>
      <c r="G4" s="14"/>
    </row>
    <row r="5" spans="1:7" ht="18.75" x14ac:dyDescent="0.25">
      <c r="B5" s="15"/>
      <c r="C5" s="15"/>
      <c r="D5" s="15"/>
      <c r="E5" s="15"/>
      <c r="G5" s="14"/>
    </row>
    <row r="6" spans="1:7" ht="18.75" x14ac:dyDescent="0.25">
      <c r="B6" s="15"/>
      <c r="C6" s="15"/>
      <c r="D6" s="15"/>
      <c r="E6" s="15"/>
      <c r="G6" s="14"/>
    </row>
    <row r="7" spans="1:7" x14ac:dyDescent="0.25">
      <c r="B7" s="14"/>
      <c r="C7" s="16"/>
      <c r="D7" s="16"/>
      <c r="E7" s="16"/>
      <c r="G7" s="14"/>
    </row>
    <row r="8" spans="1:7" ht="15.75" thickBot="1" x14ac:dyDescent="0.3">
      <c r="B8" s="14"/>
      <c r="C8" s="16"/>
      <c r="D8" s="16"/>
      <c r="E8" s="16"/>
      <c r="G8" s="14"/>
    </row>
    <row r="9" spans="1:7" s="1" customFormat="1" ht="15.75" thickBot="1" x14ac:dyDescent="0.3">
      <c r="A9" s="18"/>
      <c r="B9" s="13" t="s">
        <v>0</v>
      </c>
      <c r="C9" s="10">
        <v>1</v>
      </c>
      <c r="D9" s="11">
        <f>1+C9</f>
        <v>2</v>
      </c>
      <c r="E9" s="11">
        <f>1+D9</f>
        <v>3</v>
      </c>
      <c r="F9" s="18"/>
      <c r="G9" s="18"/>
    </row>
    <row r="10" spans="1:7" x14ac:dyDescent="0.25">
      <c r="B10" s="117" t="s">
        <v>9</v>
      </c>
      <c r="C10" s="118">
        <f>SUMIF('INVERSIÓN INICIAL'!$G$13:$G$32,C9,'INVERSIÓN INICIAL'!$E$13:$E$32)+SUMIF(COSTOS!$J$17:$J$271,'FLUJO DE EFECTIVO'!C9,COSTOS!$I$17:$I$271)</f>
        <v>0</v>
      </c>
      <c r="D10" s="118">
        <f>SUMIF('INVERSIÓN INICIAL'!$G$13:$G$32,D9,'INVERSIÓN INICIAL'!$E$13:$E$32)+SUMIF(COSTOS!$J$17:$J$271,'FLUJO DE EFECTIVO'!D9,COSTOS!$I$17:$I$271)</f>
        <v>0</v>
      </c>
      <c r="E10" s="119">
        <f>SUMIF('INVERSIÓN INICIAL'!$G$13:$G$32,E9,'INVERSIÓN INICIAL'!$E$13:$E$32)+SUMIF(COSTOS!$J$17:$J$271,'FLUJO DE EFECTIVO'!E9,COSTOS!$I$17:$I$271)</f>
        <v>0</v>
      </c>
      <c r="G10" s="14"/>
    </row>
    <row r="11" spans="1:7" x14ac:dyDescent="0.25">
      <c r="B11" s="117" t="s">
        <v>3</v>
      </c>
      <c r="C11" s="120">
        <f>'PROYECCIÓN DE VENTAS'!O36</f>
        <v>0</v>
      </c>
      <c r="D11" s="120">
        <f>'PROYECCIÓN DE VENTAS'!P36</f>
        <v>0</v>
      </c>
      <c r="E11" s="121">
        <f>'PROYECCIÓN DE VENTAS'!Q36</f>
        <v>0</v>
      </c>
      <c r="G11" s="14"/>
    </row>
    <row r="12" spans="1:7" x14ac:dyDescent="0.25">
      <c r="B12" s="122" t="s">
        <v>4</v>
      </c>
      <c r="C12" s="123">
        <f>SUMPRODUCT('PROYECCIÓN DE VENTAS'!O12:O21,'PRODUCTOS Y PRECIOS'!$G$11:$G$20)</f>
        <v>0</v>
      </c>
      <c r="D12" s="123">
        <f>SUMPRODUCT('PROYECCIÓN DE VENTAS'!P12:P21,'PRODUCTOS Y PRECIOS'!$G$11:$G$20)</f>
        <v>0</v>
      </c>
      <c r="E12" s="124">
        <f>SUMPRODUCT('PROYECCIÓN DE VENTAS'!Q12:Q21,'PRODUCTOS Y PRECIOS'!$G$11:$G$20)</f>
        <v>0</v>
      </c>
      <c r="G12" s="14"/>
    </row>
    <row r="13" spans="1:7" ht="15.75" thickBot="1" x14ac:dyDescent="0.3">
      <c r="B13" s="122" t="s">
        <v>1</v>
      </c>
      <c r="C13" s="125">
        <f>GASTOS!O38</f>
        <v>0</v>
      </c>
      <c r="D13" s="125">
        <f>GASTOS!P38</f>
        <v>0</v>
      </c>
      <c r="E13" s="126">
        <f>GASTOS!Q38</f>
        <v>0</v>
      </c>
      <c r="G13" s="14"/>
    </row>
    <row r="14" spans="1:7" s="1" customFormat="1" ht="15.75" thickBot="1" x14ac:dyDescent="0.3">
      <c r="A14" s="18"/>
      <c r="B14" s="3" t="s">
        <v>6</v>
      </c>
      <c r="C14" s="102">
        <f>+C11-C10-C12-C13</f>
        <v>0</v>
      </c>
      <c r="D14" s="102">
        <f t="shared" ref="D14:E14" si="0">+D11-D10-D12-D13</f>
        <v>0</v>
      </c>
      <c r="E14" s="103">
        <f t="shared" si="0"/>
        <v>0</v>
      </c>
      <c r="F14" s="18"/>
      <c r="G14" s="18"/>
    </row>
    <row r="15" spans="1:7" x14ac:dyDescent="0.25">
      <c r="B15" s="14"/>
      <c r="C15" s="16"/>
      <c r="D15" s="16"/>
      <c r="E15" s="16"/>
      <c r="G15" s="14"/>
    </row>
    <row r="16" spans="1:7" ht="15.75" thickBot="1" x14ac:dyDescent="0.3">
      <c r="B16" s="14"/>
      <c r="C16" s="16"/>
      <c r="D16" s="16"/>
      <c r="E16" s="16"/>
      <c r="G16" s="14"/>
    </row>
    <row r="17" spans="2:7" ht="15.75" thickBot="1" x14ac:dyDescent="0.3">
      <c r="B17" s="22" t="s">
        <v>8</v>
      </c>
      <c r="C17" s="144">
        <v>0.12</v>
      </c>
      <c r="D17" s="16"/>
      <c r="E17" s="16"/>
      <c r="G17" s="14"/>
    </row>
    <row r="18" spans="2:7" ht="15.75" thickBot="1" x14ac:dyDescent="0.3">
      <c r="B18" s="22" t="s">
        <v>7</v>
      </c>
      <c r="C18" s="146">
        <f>NPV(C17,C14:E14)</f>
        <v>0</v>
      </c>
      <c r="D18" s="16"/>
      <c r="E18" s="16"/>
      <c r="G18" s="14"/>
    </row>
    <row r="19" spans="2:7" ht="15.75" thickBot="1" x14ac:dyDescent="0.3">
      <c r="B19" s="22" t="s">
        <v>40</v>
      </c>
      <c r="C19" s="145" t="str">
        <f>IFERROR(IRR(C14:E14),"Advertencia")</f>
        <v>Advertencia</v>
      </c>
      <c r="D19" s="16"/>
      <c r="E19" s="16"/>
      <c r="G19" s="14"/>
    </row>
    <row r="20" spans="2:7" ht="15.75" thickBot="1" x14ac:dyDescent="0.3">
      <c r="B20" s="127" t="s">
        <v>66</v>
      </c>
      <c r="C20" s="143" t="str">
        <f>IFERROR((SUM(C11:E11)-SUM(C12:E13))/SUM(C10:E10),"Advertencia")</f>
        <v>Advertencia</v>
      </c>
      <c r="D20" s="16"/>
      <c r="E20" s="16"/>
      <c r="G20" s="14"/>
    </row>
    <row r="21" spans="2:7" x14ac:dyDescent="0.25">
      <c r="B21" s="22"/>
      <c r="C21" s="16"/>
      <c r="D21" s="16"/>
      <c r="E21" s="16"/>
      <c r="G21" s="14"/>
    </row>
    <row r="22" spans="2:7" ht="78.75" customHeight="1" x14ac:dyDescent="0.25">
      <c r="B22" s="147" t="str">
        <f>_xlfn.CONCAT(IF(C19="Advertencia","Advertencia: El valor no puede ser calculado por que la inversión se recupera en periodo menor a un año, lo cual es poco probable, se aconseja revisar las premisas de inversión e ingresos. ",""),IF(C18&lt;=0,"Advertencia: tu iniciativa tiene poca rentabilidad, se te sugiere revisar tus premisas de precios e ingresos.",""),IF(C20="Advertencia","Advetencia: no has declarado inversiones, se te suguiere declararlas de forma correcta.",""))</f>
        <v>Advertencia: El valor no puede ser calculado por que la inversión se recupera en periodo menor a un año, lo cual es poco probable, se aconseja revisar las premisas de inversión e ingresos. Advertencia: tu iniciativa tiene poca rentabilidad, se te sugiere revisar tus premisas de precios e ingresos.Advetencia: no has declarado inversiones, se te suguiere declararlas de forma correcta.</v>
      </c>
      <c r="C22" s="147"/>
      <c r="D22" s="16"/>
      <c r="E22" s="16"/>
      <c r="G22" s="14"/>
    </row>
    <row r="23" spans="2:7" ht="23.25" x14ac:dyDescent="0.25">
      <c r="B23" s="23" t="s">
        <v>63</v>
      </c>
      <c r="C23" s="129"/>
      <c r="D23" s="129"/>
      <c r="E23" s="129"/>
      <c r="G23" s="14"/>
    </row>
    <row r="24" spans="2:7" x14ac:dyDescent="0.25">
      <c r="B24" s="14"/>
      <c r="C24" s="16"/>
      <c r="D24" s="16"/>
      <c r="E24" s="16"/>
      <c r="G24" s="14"/>
    </row>
    <row r="25" spans="2:7" hidden="1" x14ac:dyDescent="0.25">
      <c r="B25" s="14"/>
      <c r="C25" s="16"/>
      <c r="D25" s="16"/>
      <c r="E25" s="16"/>
      <c r="G25" s="14"/>
    </row>
    <row r="26" spans="2:7" hidden="1" x14ac:dyDescent="0.25">
      <c r="B26" s="14"/>
      <c r="C26" s="16"/>
      <c r="D26" s="16"/>
      <c r="E26" s="16"/>
      <c r="G26" s="14"/>
    </row>
    <row r="27" spans="2:7" hidden="1" x14ac:dyDescent="0.25">
      <c r="B27" s="14"/>
      <c r="C27" s="16"/>
      <c r="D27" s="16"/>
      <c r="E27" s="16"/>
      <c r="G27" s="14"/>
    </row>
    <row r="28" spans="2:7" hidden="1" x14ac:dyDescent="0.25">
      <c r="B28" s="14"/>
      <c r="C28" s="16"/>
      <c r="D28" s="16"/>
      <c r="E28" s="16"/>
      <c r="G28" s="14"/>
    </row>
    <row r="29" spans="2:7" hidden="1" x14ac:dyDescent="0.25">
      <c r="G29" s="14"/>
    </row>
    <row r="30" spans="2:7" hidden="1" x14ac:dyDescent="0.25"/>
    <row r="31" spans="2:7" hidden="1" x14ac:dyDescent="0.25"/>
    <row r="32" spans="2:7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</sheetData>
  <mergeCells count="3">
    <mergeCell ref="B1:E2"/>
    <mergeCell ref="B3:E4"/>
    <mergeCell ref="B22:C22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BIENVENIDO</vt:lpstr>
      <vt:lpstr>INVERSIÓN INICIAL</vt:lpstr>
      <vt:lpstr>PRODUCTOS Y PRECIOS</vt:lpstr>
      <vt:lpstr>COSTOS</vt:lpstr>
      <vt:lpstr>PROYECCIÓN DE VENTAS</vt:lpstr>
      <vt:lpstr>GASTOS</vt:lpstr>
      <vt:lpstr>FLUJO DE EFECTIVO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Ernesto Lira Gonzalez</dc:creator>
  <cp:lastModifiedBy>Diego Ernesto Lira Gonzalez</cp:lastModifiedBy>
  <dcterms:created xsi:type="dcterms:W3CDTF">2019-01-23T21:24:28Z</dcterms:created>
  <dcterms:modified xsi:type="dcterms:W3CDTF">2020-02-17T17:20:17Z</dcterms:modified>
</cp:coreProperties>
</file>